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2" activeTab="5"/>
  </bookViews>
  <sheets>
    <sheet name="ZZK" sheetId="1" r:id="rId1"/>
    <sheet name="ROBOTY DROGOWE i KD" sheetId="2" r:id="rId2"/>
    <sheet name="IT - OBIEKTY INŻYNIERSKIE" sheetId="3" r:id="rId3"/>
    <sheet name="IT - TELEKOMUNIKACYJNA - ORANGE" sheetId="4" r:id="rId4"/>
    <sheet name="IT - TELEKOMUNIKACYJNA - WSS" sheetId="5" r:id="rId5"/>
    <sheet name="IT - ELEKTRYCZNA" sheetId="6" r:id="rId6"/>
    <sheet name="IT - INSTALACYJNA - GAZOWA" sheetId="7" r:id="rId7"/>
    <sheet name="SYGNALIZACJA ŚWIETLNA" sheetId="8" r:id="rId8"/>
  </sheets>
  <externalReferences>
    <externalReference r:id="rId11"/>
  </externalReferences>
  <definedNames>
    <definedName name="_xlnm.Print_Area" localSheetId="5">'IT - ELEKTRYCZNA'!$D$1:$J$29</definedName>
    <definedName name="_xlnm.Print_Area" localSheetId="6">'IT - INSTALACYJNA - GAZOWA'!$D$1:$J$84</definedName>
    <definedName name="_xlnm.Print_Area" localSheetId="2">'IT - OBIEKTY INŻYNIERSKIE'!$D$1:$J$103</definedName>
    <definedName name="_xlnm.Print_Area" localSheetId="3">'IT - TELEKOMUNIKACYJNA - ORANGE'!$D$1:$J$25</definedName>
    <definedName name="_xlnm.Print_Area" localSheetId="4">'IT - TELEKOMUNIKACYJNA - WSS'!$D$1:$J$56</definedName>
    <definedName name="_xlnm.Print_Area" localSheetId="1">'ROBOTY DROGOWE i KD'!$D$1:$J$116</definedName>
    <definedName name="_xlnm.Print_Area" localSheetId="0">'ZZK'!$F$1:$H$20</definedName>
    <definedName name="_xlnm.Print_Titles" localSheetId="5">'IT - ELEKTRYCZNA'!$4:$4</definedName>
    <definedName name="_xlnm.Print_Titles" localSheetId="6">'IT - INSTALACYJNA - GAZOWA'!$4:$4</definedName>
    <definedName name="_xlnm.Print_Titles" localSheetId="2">'IT - OBIEKTY INŻYNIERSKIE'!$4:$4</definedName>
    <definedName name="_xlnm.Print_Titles" localSheetId="1">'ROBOTY DROGOWE i KD'!$4:$4</definedName>
  </definedNames>
  <calcPr fullCalcOnLoad="1"/>
</workbook>
</file>

<file path=xl/sharedStrings.xml><?xml version="1.0" encoding="utf-8"?>
<sst xmlns="http://schemas.openxmlformats.org/spreadsheetml/2006/main" count="1263" uniqueCount="571">
  <si>
    <t>Lp</t>
  </si>
  <si>
    <t>Opis pozycji</t>
  </si>
  <si>
    <t>Ilość</t>
  </si>
  <si>
    <t>Roboty przygotowawcze</t>
  </si>
  <si>
    <t>szt</t>
  </si>
  <si>
    <t>Roboty rozbiórkowe</t>
  </si>
  <si>
    <t>m</t>
  </si>
  <si>
    <t>m2</t>
  </si>
  <si>
    <t>m3</t>
  </si>
  <si>
    <t>Roboty ziemne</t>
  </si>
  <si>
    <t>Podbudowy</t>
  </si>
  <si>
    <t>Roboty wykończeniowe</t>
  </si>
  <si>
    <t>Część</t>
  </si>
  <si>
    <t>Wyszczególnienie elementów rozliczeniowych</t>
  </si>
  <si>
    <t>Wartość zł</t>
  </si>
  <si>
    <t>Cena</t>
  </si>
  <si>
    <t>Ręczne kopanie rowów dla kabli o głębok.do 0.8 m i szer.dna do 0.4 w gruncie kat. III</t>
  </si>
  <si>
    <t>Montaż uziomów poziomych w wykopie o głębokości do 0.6 m; kat.gruntu III</t>
  </si>
  <si>
    <t>Mechaniczne pogrążanie uziomów pionowych prętowych w gruncie kat.III</t>
  </si>
  <si>
    <t>Łączenie przewodów instalacji odgromowej lub przewodów wyrównawczych z bednarki o przekroju do 200 mm2 w wykopie</t>
  </si>
  <si>
    <t>Podłączenie przewodów pojedynczych o przekroju żyły do 2.5 mm2 pod zaciski lub bolce</t>
  </si>
  <si>
    <t>Badanie linii kablowej N.N.- kabel 3-żyłowy</t>
  </si>
  <si>
    <t>Badania i pomiary instalacji uziemiającej (pierwszy pomiar)</t>
  </si>
  <si>
    <t>J.m.</t>
  </si>
  <si>
    <t>km</t>
  </si>
  <si>
    <t>kpl.</t>
  </si>
  <si>
    <t>odc.</t>
  </si>
  <si>
    <t>Cena jedn.</t>
  </si>
  <si>
    <t xml:space="preserve">Rozbiórka podbudowy z kruszywa </t>
  </si>
  <si>
    <t xml:space="preserve">Rozbiórka nawierzchni bitumicznej </t>
  </si>
  <si>
    <t xml:space="preserve">Wywiezienie gruzu samochodami samowyładowczymi, z załadowaniem i wyładowaniem oraz utylizacją na składowisko Wykonawcy </t>
  </si>
  <si>
    <t>Wywiezienie gruzu powstałego z rozbiórki warstw bitumicznych samochodami samowyładowczymi, z załadowaniem i wyładowaniem oraz utylizacją na składowisko Wykonawcy</t>
  </si>
  <si>
    <t xml:space="preserve">Wykonanie mechaniczne wykopów z zabezpieczeniem istniejącej sieci uzbrojenia terenu na czas robót oraz z transportem urobku na składowisko Wykonawcy </t>
  </si>
  <si>
    <t xml:space="preserve">Wykonanie ręczne wykopów z zabezpieczeniem istniejącej sieci uzbrojenia terenu na czas robót oraz z transportem urobku na składowisko Wykonawcy </t>
  </si>
  <si>
    <t xml:space="preserve">Formowanie nasypów o wysokości do 3,0 m z zabezpieczeniem istniejącej sieci uzbrojenia terenu na czas robót oraz z zagęszczeniem nasypu, z piasku dostarczanego środkami transportu kołowego: grunt kat. I-II, materiał z dokopu </t>
  </si>
  <si>
    <t>Wykonanie ręczne przekopów próbnych co 25 m, o szerokości 0,5 m, na głębokość robót ziemnych</t>
  </si>
  <si>
    <t>Mechaniczne profilowanie i zagęszczenie podłoża pod warstwy konstrukcyjne nawierzchni</t>
  </si>
  <si>
    <t xml:space="preserve">Wykonanie podbudowy z betonu C 8/10 gr. 15 cm </t>
  </si>
  <si>
    <t xml:space="preserve">Nawierzchnie z kostki kamiennej, na podsypce cementowo-piaskowej, przy wysokości kostki: 15/17 cm z wypełnieniem spoin zaprawą na bazie żywic epoksydowych </t>
  </si>
  <si>
    <t xml:space="preserve">Nawierzchnia z mieszanek mineralno-asfaltowych z AC 16 W - warstwa wyrównawcza </t>
  </si>
  <si>
    <t xml:space="preserve">Nawierzchnia z mieszanek mineralno-asfaltowych - warstwa ścieralna z SMA 11, grubość warstwy po zagęszczeniu 4 cm </t>
  </si>
  <si>
    <t>Ułożenie geosiatki o włóknach szklanych wstępnie przesączona asfaltem (bez uwzględnienia zakładów)</t>
  </si>
  <si>
    <t>Ławy betonowe z oporem, C 12/15 pod krawężniki</t>
  </si>
  <si>
    <t>Krawężniki betonowe o wymiarach: 12x25 cm</t>
  </si>
  <si>
    <t>Oznakowanie poziome grubowarstwowe (chemoutwardzalne)</t>
  </si>
  <si>
    <t>Przymocowanie tablic znaków drogowych z blachy ocynkwanej (znaki średnie, folia II typu)</t>
  </si>
  <si>
    <t>Ustawienie słupków U-1a</t>
  </si>
  <si>
    <t>Plantowanie (obrobienie na czysto) powierzchni skarp i korony nasypów</t>
  </si>
  <si>
    <t xml:space="preserve">Humusowanie i obsianie skarp i poboczy </t>
  </si>
  <si>
    <t>Numer SSTWiOR</t>
  </si>
  <si>
    <t>D-01.01.01.</t>
  </si>
  <si>
    <t>D-01.02.01.</t>
  </si>
  <si>
    <t>D-01.02.04.</t>
  </si>
  <si>
    <t>D-04.01.01.</t>
  </si>
  <si>
    <t>D-04.07.01.</t>
  </si>
  <si>
    <t>D-04.04.02.</t>
  </si>
  <si>
    <t>D-04.06.01.</t>
  </si>
  <si>
    <t>D-04.06.02.</t>
  </si>
  <si>
    <t>Montaż na jezdni punktowych elementów odblaskowych dwustronnych barwy biało - czerwonej</t>
  </si>
  <si>
    <t>Montaż na jezdni punktowych elementów odblaskowych dwustronnych barwy białej</t>
  </si>
  <si>
    <t>Elementy bezpieczeństwa ruchu</t>
  </si>
  <si>
    <t>szt.</t>
  </si>
  <si>
    <t>Pomiary końcowe prądem stałym</t>
  </si>
  <si>
    <t>D-07.07.01</t>
  </si>
  <si>
    <t>Odtworzenie (wytyczenie) trasy lini w terenie przejrzystym</t>
  </si>
  <si>
    <t>Ręczne zasypywanie rowów dla kabli o głębok.do 0.8 m i szer.dna do 0.4 m w gruncie kat. III</t>
  </si>
  <si>
    <t>Demontaż kabli wielożyłowych o masie do 2.0 kg/m układanych w gruncie kat. III-IV</t>
  </si>
  <si>
    <t>t</t>
  </si>
  <si>
    <t>Ułożenie rur osłonowych z PCW o śr.do 140 mm - analogia rury polietylenowe o średnicy 110 mm</t>
  </si>
  <si>
    <t>Układanie kabli o masie do 1.0 kg/m w rurach, pustakach lub kanałach zamkniętych</t>
  </si>
  <si>
    <t>Montaż głowic kablowych - zarobienie na sucho końca kabla Al 4-żyłowego o przekr.do 50 mm2 na nap.do 1 kV o izolacji i powłoce z tworzyw sztucznych</t>
  </si>
  <si>
    <t>Podłączenie przewodów pojedynczych o przekroju żyły do 50 mm2 pod zaciski lub bolce</t>
  </si>
  <si>
    <t>szt.żył</t>
  </si>
  <si>
    <t>Badanie linii kablowej N.N.- kabel 4-żyłowy</t>
  </si>
  <si>
    <t>Badania i pomiary instalacji skuteczności zerowania (pierwszy pomiar)</t>
  </si>
  <si>
    <t>Badania i pomiary instalacji skuteczności zerowania (każdy następny pomiar)</t>
  </si>
  <si>
    <t>Zarobienie na sucho końca kabla 3-żyłowego o przekroju żył do 16 mm2 na napięcie do 1 kV o izolacji i powłoce z tworzyw sztucznych</t>
  </si>
  <si>
    <t>Montaż szaf sterowniczych sygnalizacji ulicznej lub oświetlenia zewnętrznego o ciężarze do 100 kg na gotowym fundamencie</t>
  </si>
  <si>
    <t>kpl</t>
  </si>
  <si>
    <t>Wartość netto</t>
  </si>
  <si>
    <t>Roboty pomiarowe</t>
  </si>
  <si>
    <t xml:space="preserve">Ochrona i odtworzenie punktu osnowy geodezyjnej </t>
  </si>
  <si>
    <t>Mechaniczne karczowanie krzaków i podszycia z wywozem na składowisko Wykonawcy wraz z utylizacją</t>
  </si>
  <si>
    <t>Przestawienie tablicy informacyjnej i reklamowej</t>
  </si>
  <si>
    <t>Wykonanie warstwy mrozoochronnej z gruntu niewysadzinowego naturalnego</t>
  </si>
  <si>
    <t>Podbudowa z betonu C 16/20, o grubości warstwy po zagęszczeniu: 24 cm</t>
  </si>
  <si>
    <t>Nawierzchnie</t>
  </si>
  <si>
    <t>Elementy ulic</t>
  </si>
  <si>
    <t>Krawężniki betonowe o wymiarach: 20x30 cm (typ uliczny)</t>
  </si>
  <si>
    <t>Krawężniki betonowe o wymiarach: 20x30 cm (typ drogowy)</t>
  </si>
  <si>
    <t>Ustawienie obrzeży betonowych 30x8 cm</t>
  </si>
  <si>
    <t>Ławy betonowe z oporem, C 12/15 pod obrzeża</t>
  </si>
  <si>
    <t>Ścieki uliczne z dwóch rzędów brukowej kostki betonowej gr. 8 cm koloru szarego, na podsypce cementowo-piaskowej gr. 5 cm</t>
  </si>
  <si>
    <t>Ławy betonowe z oporem, C 12/15 pod ściek</t>
  </si>
  <si>
    <t xml:space="preserve">Przymocowanie znaku (E-17a) </t>
  </si>
  <si>
    <t xml:space="preserve">Przymocowanie znaku (E-18a) </t>
  </si>
  <si>
    <t>D-04.05.01b.</t>
  </si>
  <si>
    <t>D-04.05.01a.</t>
  </si>
  <si>
    <t>D-05.03.05.</t>
  </si>
  <si>
    <t>D-05.03.13.</t>
  </si>
  <si>
    <t>D-05.03.23.</t>
  </si>
  <si>
    <t>D-05.03.01.</t>
  </si>
  <si>
    <t>D-05.03.26a.</t>
  </si>
  <si>
    <t>D-05.03.11.</t>
  </si>
  <si>
    <t>D-08.01.01.</t>
  </si>
  <si>
    <t>D-08.03.01.</t>
  </si>
  <si>
    <t>D-07.01.01.</t>
  </si>
  <si>
    <t>D-07.02.01.</t>
  </si>
  <si>
    <t>D-07.02.02.</t>
  </si>
  <si>
    <t>D-06.01.01.</t>
  </si>
  <si>
    <t>ha</t>
  </si>
  <si>
    <t>ZBIORCZE ZESTAWIENIE KOSZTORYSÓW</t>
  </si>
  <si>
    <t>BRANŻA ELEKTRYCZNA</t>
  </si>
  <si>
    <t>Przewierty mechaniczne dla rury o śr.do 125 mm pod obiektami</t>
  </si>
  <si>
    <t>BRANŻA TELEKOMUNIKACYJNA - ORANGE POLSKA S.A.</t>
  </si>
  <si>
    <t>BRANŻA TELEKOMUNIKACYJNA - WSS SP. Z O.O.</t>
  </si>
  <si>
    <t>BRANŻA OBIEKTY INŻYNIERSKIE</t>
  </si>
  <si>
    <t>D-01.00.00</t>
  </si>
  <si>
    <t>ROBOTY PRZYGOTOWAWCZE</t>
  </si>
  <si>
    <t>*</t>
  </si>
  <si>
    <t>1.1</t>
  </si>
  <si>
    <t>D-01.01.01</t>
  </si>
  <si>
    <t>Wyznaczenie trasy i punktów wysokościowych</t>
  </si>
  <si>
    <t>1.1.1</t>
  </si>
  <si>
    <t>D.03.00.00.</t>
  </si>
  <si>
    <t>ODWODNIENIE KORPUSU DROGOWEGO</t>
  </si>
  <si>
    <t>2.1</t>
  </si>
  <si>
    <t>D.03.01.03a.</t>
  </si>
  <si>
    <t>Przepusty z rur z tworzyw sztucznych.</t>
  </si>
  <si>
    <t>2.1.1</t>
  </si>
  <si>
    <t>2.1.2</t>
  </si>
  <si>
    <t>2.1.3</t>
  </si>
  <si>
    <t>2.1.4</t>
  </si>
  <si>
    <t>2.1.5</t>
  </si>
  <si>
    <t>M-11.00.00</t>
  </si>
  <si>
    <t>FUNDAMENTOWANIE</t>
  </si>
  <si>
    <t>3.1</t>
  </si>
  <si>
    <t>M-11.01.01</t>
  </si>
  <si>
    <t>Roboty ziemne przy fundamentach</t>
  </si>
  <si>
    <t>3.1.1</t>
  </si>
  <si>
    <t>3.1.2</t>
  </si>
  <si>
    <t>3..2</t>
  </si>
  <si>
    <t>M-11.01.04</t>
  </si>
  <si>
    <t>Zasypanie wykopów fundamentowych i wykonanie nasypów przy obiektach</t>
  </si>
  <si>
    <t>3.2.1</t>
  </si>
  <si>
    <t>3.2.2</t>
  </si>
  <si>
    <t>3.2.3</t>
  </si>
  <si>
    <t>3.3</t>
  </si>
  <si>
    <t>M-11.01.06</t>
  </si>
  <si>
    <t>Wzmacnianie posadowienia(wymiana gruntu w wykopie)</t>
  </si>
  <si>
    <t>3.3.1</t>
  </si>
  <si>
    <t>M-12.00.00</t>
  </si>
  <si>
    <t>ZBROJENIE</t>
  </si>
  <si>
    <t>4.1</t>
  </si>
  <si>
    <t>M-12.01.02</t>
  </si>
  <si>
    <t xml:space="preserve">Zbrojenie betonu stalą klasy AI, A-II, A-III, AIIIN </t>
  </si>
  <si>
    <t>4.1.1</t>
  </si>
  <si>
    <t>4.1.2</t>
  </si>
  <si>
    <t>4.1.3</t>
  </si>
  <si>
    <t>4.1.4,</t>
  </si>
  <si>
    <t>4.1.5</t>
  </si>
  <si>
    <t>4.1.6</t>
  </si>
  <si>
    <t>4.1.7</t>
  </si>
  <si>
    <t>4.2</t>
  </si>
  <si>
    <t>M-12.01.04</t>
  </si>
  <si>
    <t>Drobne elementy stalowe</t>
  </si>
  <si>
    <t>4.2.1</t>
  </si>
  <si>
    <t>M-13.00.00</t>
  </si>
  <si>
    <t>BETON KONSTRUKCYJNY</t>
  </si>
  <si>
    <t>5.1</t>
  </si>
  <si>
    <t>M-13.01.01</t>
  </si>
  <si>
    <t>Beton fundamentów w deskowaniu</t>
  </si>
  <si>
    <t>5.1.1</t>
  </si>
  <si>
    <t>5.1.2</t>
  </si>
  <si>
    <t>5.1.3</t>
  </si>
  <si>
    <t>5.2</t>
  </si>
  <si>
    <t>M-13.01.03</t>
  </si>
  <si>
    <t>Beton podpór w elementach o grubości &lt; 60 cm</t>
  </si>
  <si>
    <t>5.2.1</t>
  </si>
  <si>
    <t>5.2.2</t>
  </si>
  <si>
    <t>5.3</t>
  </si>
  <si>
    <t>M-13.01.05</t>
  </si>
  <si>
    <t>Beton ustroju nośnego w deskowaniu w elementach o grubości &lt;60cm</t>
  </si>
  <si>
    <t>5.3.1</t>
  </si>
  <si>
    <t>5.4</t>
  </si>
  <si>
    <t>M-13.02.02</t>
  </si>
  <si>
    <t>Beton klasy poniżej B25 bez deskowania</t>
  </si>
  <si>
    <t>5.4.1</t>
  </si>
  <si>
    <t>5.4.2</t>
  </si>
  <si>
    <t>5.4.3</t>
  </si>
  <si>
    <t>5.4.4</t>
  </si>
  <si>
    <t>5.4.5</t>
  </si>
  <si>
    <t>5.4.6</t>
  </si>
  <si>
    <t>5.5</t>
  </si>
  <si>
    <t>M-13.03.01</t>
  </si>
  <si>
    <t>Prefabrykaty żelbetowe przepustów  B45 (C35/45)</t>
  </si>
  <si>
    <t>5.5.1</t>
  </si>
  <si>
    <t>5.6</t>
  </si>
  <si>
    <t>M-13.03.10</t>
  </si>
  <si>
    <t>Ściany oporowe z gruntu zbrojonego</t>
  </si>
  <si>
    <t>5.6.1</t>
  </si>
  <si>
    <t>5.6.2</t>
  </si>
  <si>
    <t>5.6.3</t>
  </si>
  <si>
    <t>5.6.4</t>
  </si>
  <si>
    <t>M-15.00.00</t>
  </si>
  <si>
    <t>IZOLACJE</t>
  </si>
  <si>
    <t>6.1</t>
  </si>
  <si>
    <t>Izolacja bitumiczna wykonywana na zimno</t>
  </si>
  <si>
    <t>6.1.1</t>
  </si>
  <si>
    <t>6.1.2</t>
  </si>
  <si>
    <t>6.1.3</t>
  </si>
  <si>
    <t>6.1.4</t>
  </si>
  <si>
    <t>6.1.5</t>
  </si>
  <si>
    <t>M-18.00.00</t>
  </si>
  <si>
    <t>URZĄDZENIA DYLATACYJNE</t>
  </si>
  <si>
    <t>7.1</t>
  </si>
  <si>
    <t>M-18.02.01</t>
  </si>
  <si>
    <t>Dylatacja - wypełnienie przerw</t>
  </si>
  <si>
    <t>7.1.1</t>
  </si>
  <si>
    <t>7.1.2</t>
  </si>
  <si>
    <t>7.1.3</t>
  </si>
  <si>
    <t>7.1.4</t>
  </si>
  <si>
    <t>M-19.00.00</t>
  </si>
  <si>
    <t>ELEMENTY ZABEZPIECZAJĄCE</t>
  </si>
  <si>
    <t>8.1</t>
  </si>
  <si>
    <t>M.19.01.02</t>
  </si>
  <si>
    <t>Bariery ochronne stalowe</t>
  </si>
  <si>
    <t>8.1.1</t>
  </si>
  <si>
    <t>8.1.2</t>
  </si>
  <si>
    <t>8.1.3</t>
  </si>
  <si>
    <t>8.1.4</t>
  </si>
  <si>
    <t>8.1.5</t>
  </si>
  <si>
    <t>8.2</t>
  </si>
  <si>
    <t>M.19.01.04.</t>
  </si>
  <si>
    <t>Poręcze na obiektach mostowych</t>
  </si>
  <si>
    <t>8.2.1</t>
  </si>
  <si>
    <t>8.2.2</t>
  </si>
  <si>
    <t>M-20.00.00</t>
  </si>
  <si>
    <t>INNE  ROBOTY MOSTOWE</t>
  </si>
  <si>
    <t>9.1</t>
  </si>
  <si>
    <t>M-20.01.04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</si>
  <si>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</si>
  <si>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</si>
  <si>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</si>
  <si>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</si>
  <si>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</si>
  <si>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</si>
  <si>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</si>
  <si>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</si>
  <si>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</si>
  <si>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</si>
  <si>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9.2</t>
  </si>
  <si>
    <t>M-20.01.10</t>
  </si>
  <si>
    <t>Powierzchniowe zabezpieczenie betonu</t>
  </si>
  <si>
    <t>9.2.1</t>
  </si>
  <si>
    <t>9.2.2</t>
  </si>
  <si>
    <t>9.3</t>
  </si>
  <si>
    <t>M-20.02.06</t>
  </si>
  <si>
    <t>Umocnienie powierzchniowe skarp, rowów i cieków</t>
  </si>
  <si>
    <t>9.3.1</t>
  </si>
  <si>
    <t>9.3.2</t>
  </si>
  <si>
    <t>9.3.3</t>
  </si>
  <si>
    <t>9.3.4</t>
  </si>
  <si>
    <t>Nasypanie warstwy piasku na dnie rowu kablowego o szerokości do 0.4 m</t>
  </si>
  <si>
    <t>Układanie kabli o masie do 0.5 kg/m w rurach, pustakach lub kanałach zamkniętych</t>
  </si>
  <si>
    <t>Montaż znaków drogowych podświetlanych na maszcie wraz z wykonaniem fundamentu (analogia - gniazdo RS + znaki C-9+U-5a i C-9+U-6a)</t>
  </si>
  <si>
    <t>Transport wewnętrzny przewodów,izolatorów,osprzętu i drewna na odległość do 20.0 km  - transport materiałów z demontażu</t>
  </si>
  <si>
    <t>WARTOŚĆ KOSZTORYSOWA:</t>
  </si>
  <si>
    <t>Podstawa</t>
  </si>
  <si>
    <t>Skrzyżowania ul. Poznańskiej z ul. Leśną i ul. Jodłową</t>
  </si>
  <si>
    <t xml:space="preserve">Roboty ziemne  : 45111200-0 </t>
  </si>
  <si>
    <t>Roboty pomiarowe przy liniowych robotach ziemnych - gazociag projektowany</t>
  </si>
  <si>
    <t>1.1.2</t>
  </si>
  <si>
    <t>Przekopy próbne, kategoria gruntu III</t>
  </si>
  <si>
    <t>1.1.3</t>
  </si>
  <si>
    <t>Wykopy oraz przekopy wykonywane koparkami podsiębiernymi 0.40 m3 na odkład w gruncie kat.III</t>
  </si>
  <si>
    <t>1.1.4</t>
  </si>
  <si>
    <t>Ręczne wykopy ciągłe lub jamiste ze skarpami o szer.dna do 1.5 m i głębok.do 1.5m ze złożeniem urobku na odkład (kat.gr.III)</t>
  </si>
  <si>
    <t>1.1.5</t>
  </si>
  <si>
    <t>Zabezpieczenie kabla w ziemi - rura Arot ;l=3.0 m DN 110</t>
  </si>
  <si>
    <t>zabezp.</t>
  </si>
  <si>
    <t>1.1.6</t>
  </si>
  <si>
    <t>Zakup wraz z transportem piasku do wykonania obsypki  do 10 cm ponad kanał</t>
  </si>
  <si>
    <t>1.1.7</t>
  </si>
  <si>
    <t>Zasypywanie wykopów spycharkami z przemieszczeniem gruntu na odl. do 10 m w gruncie kat. I-III</t>
  </si>
  <si>
    <t>1.1.8</t>
  </si>
  <si>
    <t>Zagęszczanie nasypów zagęszczarkami, grunt sypki kategorii I-III</t>
  </si>
  <si>
    <t>1.1.9</t>
  </si>
  <si>
    <t>Oznakowanie trasy gazociągu taśma z tworzywa sztucznego</t>
  </si>
  <si>
    <t>1.1.10</t>
  </si>
  <si>
    <t>Zasypywanie wykopów mechanicznie, przemieszczanie na odległość do 10 m,grunt kategorii I-III, koparko spycharka - zasypanie rurociągu po wykonaniu prac montażowych gruntem z wykopów</t>
  </si>
  <si>
    <t>1.1.11</t>
  </si>
  <si>
    <t>Zagęszczanie nasypów ubijakami mechanicznymi, grunt z wykopu</t>
  </si>
  <si>
    <t>1.1.12</t>
  </si>
  <si>
    <t>Roboty ziemne wykonywane koparkami podsiębiernymi 0.40 m3 w ziemi kat.I-III uprzednio zmagazynowanej w hałdach z transportem urobku samochodami samowyładowczymi na odl.10 km</t>
  </si>
  <si>
    <t>1.1.13</t>
  </si>
  <si>
    <t>Wykopy oraz przekopy wykonywane koparkami podsiębiernymi 0.40 m3 na odkład w gruncie kat.III - komory przciskowe</t>
  </si>
  <si>
    <t>1.1.14</t>
  </si>
  <si>
    <t>Ręczne wykopy ciągłe lub jamiste ze skarpami o szer.dna do 1.5 m i głębok.do 1.5m ze złożeniem urobku na odkład (kat.gr.III) - komory przciskowe</t>
  </si>
  <si>
    <t>1.1.15</t>
  </si>
  <si>
    <t>Zasypywanie wykopów mechanicznie, przemieszczanie na odległość do 10 m,grunt kategorii I-III, koparko spycharka - zasypanie rurociągu po wykonaniu prac montażowych gruntem z wykopów  - komory przciskowe</t>
  </si>
  <si>
    <t>1.1.16</t>
  </si>
  <si>
    <t>Zagęszczanie nasypów ubijakami mechanicznymi, grunt z wykopu  - komory przciskowe</t>
  </si>
  <si>
    <t xml:space="preserve">Razem dział: Roboty ziemne  : 45111200-0 </t>
  </si>
  <si>
    <t>1.2</t>
  </si>
  <si>
    <t xml:space="preserve">Roboty montażowe : 45231220-3 </t>
  </si>
  <si>
    <t>1.2.1</t>
  </si>
  <si>
    <t>Podłoża pod kanały i obiekty z materiałów sypkich grub. 10 cm</t>
  </si>
  <si>
    <t>1.2.2</t>
  </si>
  <si>
    <t>Wykonanie przewiertów poziomych rury PE100 Dn125x7,1 SDR 17,6 o długości 24 m maszyną typu WP 30/60</t>
  </si>
  <si>
    <t>1.2.3</t>
  </si>
  <si>
    <t>Przeciąganie rur Dz 63 przez rury osłonowe</t>
  </si>
  <si>
    <t>1.2.4</t>
  </si>
  <si>
    <t>Montaż rurociągów z rur polietylenowych PE 100 SDR 11 dn 63x5.8</t>
  </si>
  <si>
    <t>1.2.5</t>
  </si>
  <si>
    <t>Połączenia rur z polietylenu o śr. 63 mm za pomocą kształtek elektrooporowych - kolano 30 st</t>
  </si>
  <si>
    <t>1.2.6</t>
  </si>
  <si>
    <t>Połączenia rur z polietylenu o śr. 63 mm za pomocą kształtek elektrooporowych  - mufa</t>
  </si>
  <si>
    <t>1.2.7</t>
  </si>
  <si>
    <t>Połączenia rur z polietylenu o śr. 63 mm za pomocą kształtek elektrooporowych - Obejma naprawcza  PE 63</t>
  </si>
  <si>
    <t>1.2.8</t>
  </si>
  <si>
    <t>Połączenia rur z polietylenu o śr. 63 mm za pomocą kształtek elektrooporowych - Obejma do nawiercania pod ciśnieniem DAA 225/63</t>
  </si>
  <si>
    <t>1.2.9</t>
  </si>
  <si>
    <t>Połączenia rur z polietylenu o śr. 63 mm za pomocą kształtek elektrooporowych - Zaślepka PE 63</t>
  </si>
  <si>
    <t>1.2.10</t>
  </si>
  <si>
    <t>Połączenia rur z polietylenu o śr. 63 mm za pomocą kształtek elektrooporowych - Obejma do nawiercania pod ciśnieniem PE dn63/25</t>
  </si>
  <si>
    <t>1.2.11</t>
  </si>
  <si>
    <t>Zaciski do rur PE</t>
  </si>
  <si>
    <t>1.2.12</t>
  </si>
  <si>
    <t>Połączenia rur z polietylenu o śr. 25 mm za pomocą kształtek elektrooporowych - mufa</t>
  </si>
  <si>
    <t>1.2.13</t>
  </si>
  <si>
    <t>Połączenia rur z polietylenu o śr. 25 mm za pomocą kształtek elektrooporowych - Połączenie rurowe kołnierzowe PE/stal 25/25</t>
  </si>
  <si>
    <t>1.2.14</t>
  </si>
  <si>
    <t>Połączenia rur z polietylenu o śr. 25 mm za pomocą kształtek elektrooporowych - mufa zaslepiająca</t>
  </si>
  <si>
    <t>1.2.15</t>
  </si>
  <si>
    <t>Montaż rurociągu niskiego i średniego ciśnienia gazociągi o śr.nom.25 mm montowanego przy użyciu sprzętu ręcznego</t>
  </si>
  <si>
    <t>1.2.16</t>
  </si>
  <si>
    <t>Zawór odcinający Dn 25</t>
  </si>
  <si>
    <t>1.2.17</t>
  </si>
  <si>
    <t>Czyszczenie gazociągu</t>
  </si>
  <si>
    <t>1.2.18</t>
  </si>
  <si>
    <t>Próba szczelności gazociągów o śr.nom. 65 mm na ciśnienie do 0.75 MPa</t>
  </si>
  <si>
    <t>1.2.19</t>
  </si>
  <si>
    <t>Zagazowanie rurociągów</t>
  </si>
  <si>
    <t xml:space="preserve">Razem dział: Roboty montażowe : 45231220-3 </t>
  </si>
  <si>
    <t>Razem dział: Skrzyżowania ul. Poznańskiej z ul. Leśną i ul. Jodłową</t>
  </si>
  <si>
    <t>Przebudowa kolizji gazociągu ś/c dn225 z przepustem pod ul. Jodłową</t>
  </si>
  <si>
    <t>2.2</t>
  </si>
  <si>
    <t>Włączenia  gazociągu PEdn225  metodą hermetyczną STOPSYSTEM.</t>
  </si>
  <si>
    <t>Razem dział: Przebudowa kolizji gazociągu ś/c dn225 z przepustem pod ul. Jodłową</t>
  </si>
  <si>
    <t>Ułożenie dylatacji z wkładki neoprenowej gąbczastej na połączeniu prefabrykatów:
- przepust pod DW 307</t>
  </si>
  <si>
    <t>Ułożenie pasa bitumicznego szerokości 30cm na połączeniu prefabrykatów:
- przepust pod DW 307</t>
  </si>
  <si>
    <t>Wypełnienie szwu o szerokości do 4 cm kitem trwaleplastycznym (na połączeniu króćca z przykanalikiem 
- przepust pod ul.Jodłową</t>
  </si>
  <si>
    <t>Plantowanie (obrobienie na czysto) powierzchni skarp  przy obiektach</t>
  </si>
  <si>
    <t xml:space="preserve">Rozbudowa skrzyżowania w ciągu DW 307 ul. Poznańskiej z ul. Leśną i ul. Jodłową w Niepruszewie
</t>
  </si>
  <si>
    <t>Rozbudowa skrzyżowania w ciągu DW 307 ul. Poznańskiej z ul. Leśną i ul. Jodłową w Niepruszewie</t>
  </si>
  <si>
    <t>Ułożenie sznura dylatacujnego elastycznego na połączeniu króćca z przykanalikiem 
- przepust pod ul.Jodłową</t>
  </si>
  <si>
    <t>Montaż (osadzenie) kotew dla poręczy (4,03kg/szt)</t>
  </si>
  <si>
    <t>Wypłycenia gazociągu PE dn225 wraz z przygotowaniem dokumentacji</t>
  </si>
  <si>
    <t>Rury osłonowe</t>
  </si>
  <si>
    <t xml:space="preserve">Gazociągu PE dn 225 </t>
  </si>
  <si>
    <t>Wykopy oraz przekopy wykonywane koparkami podsiębiernymi 0.25 m3 na odkład w gruncie kat.III</t>
  </si>
  <si>
    <t>3.1.3</t>
  </si>
  <si>
    <t>3.1.4</t>
  </si>
  <si>
    <t>Montaż konstrukcji podwieszeń gazociągu ( dwuteownik 160) o rozpiętości elementu 10.0 m</t>
  </si>
  <si>
    <t>3.1.5</t>
  </si>
  <si>
    <t>Demontaż konstrukcji podwieszeń o rozpiętości elementu 10.0 m - po wykonaniu prac zabezpieczających</t>
  </si>
  <si>
    <t>3.1.6</t>
  </si>
  <si>
    <t>Czyszczenie  ręczne istniejącego gazociągu DN 225 po  odkopaniu</t>
  </si>
  <si>
    <t>3.1.7</t>
  </si>
  <si>
    <t>Montaż - rura osłonowa stalowa dwudzielna GP DN350</t>
  </si>
  <si>
    <t>3.1.8</t>
  </si>
  <si>
    <t>Zasypywanie wykopów liniowych o głębokości do 1.5 m kat.gr.III-IV - grunt z odkładu</t>
  </si>
  <si>
    <t>3.1.9</t>
  </si>
  <si>
    <t>3.1.10</t>
  </si>
  <si>
    <t xml:space="preserve">Razem dział: Gazociągu PE dn 225 </t>
  </si>
  <si>
    <t>3.2</t>
  </si>
  <si>
    <t>Przyłącze PE DN 63</t>
  </si>
  <si>
    <t>3.2.4</t>
  </si>
  <si>
    <t>Czyszczenie  ręczne istniejącego gazociągu DN 63 po  odkopaniu</t>
  </si>
  <si>
    <t>3.2.5</t>
  </si>
  <si>
    <t>Rura osłonowa dwudzielna A110 PS</t>
  </si>
  <si>
    <t>3.2.6</t>
  </si>
  <si>
    <t>3.2.7</t>
  </si>
  <si>
    <t>3.2.8</t>
  </si>
  <si>
    <t>Razem dział: Przyłącze PE DN 63</t>
  </si>
  <si>
    <t>Przyłącze PE DN 32</t>
  </si>
  <si>
    <t>3.3.2</t>
  </si>
  <si>
    <t>3.3.3</t>
  </si>
  <si>
    <t>3.3.4</t>
  </si>
  <si>
    <t>3.3.5</t>
  </si>
  <si>
    <t>3.3.6</t>
  </si>
  <si>
    <t>3.3.7</t>
  </si>
  <si>
    <t>3.3.8</t>
  </si>
  <si>
    <t>Razem dział: Przyłącze PE DN 32</t>
  </si>
  <si>
    <t>Razem dział: Rury osłonowe</t>
  </si>
  <si>
    <t>Przełożenie nawierzchni z elementów betonowych (elementy betonowe z odzysku) na podsypce cementowo-piaskowej 1:3, gr. 5 cm wraz z wypełnieniem spoin</t>
  </si>
  <si>
    <t xml:space="preserve">Przełożenie obrzeży betonowych </t>
  </si>
  <si>
    <t>Rozebranie oporników betonowych na podsypce z ławą betonową wraz z wywozem na składowisko Wykonawcy z utylizacją</t>
  </si>
  <si>
    <t>Rozebranie krawężników betonowych na podsypce z ławą wraz z wywozem na składowisko Wykonawcy z utylizacją</t>
  </si>
  <si>
    <t>Rozebranie nawierzchni z betonowej kostki brukowej na podsypce wraz z oczyszczeniem, paletowaniem i wywozem na składowisko Zamawiającego (Obwód Drogowy w Opalenicy)</t>
  </si>
  <si>
    <t>Rozbiórka nawierzchni z kruszywa</t>
  </si>
  <si>
    <t xml:space="preserve">Rozbiórka podbudowy betonowej </t>
  </si>
  <si>
    <t xml:space="preserve">Rozbiórka podbudowy z bruku kamiennego wraz z wywozem na składowisko Wykonawcy z utylizacją </t>
  </si>
  <si>
    <t>Demontaż studzienki ściekowej ulicznej betonowej z załadunkiem i wywozem na składowisko Wykonawcy z utylizacją</t>
  </si>
  <si>
    <t>Rozebranie ścieków korytkowych z elementów betonowych, ułożonych na podsypce cementowo-piaskowej na ławie betonowej wraz z wywozem na składowisko Wykonawcy z utylizacją</t>
  </si>
  <si>
    <t>Rozebranie przepustów (wraz ze ściankami czołowymi)</t>
  </si>
  <si>
    <t>Przestawienie wiaty przystankowej</t>
  </si>
  <si>
    <t>Rozebranie tablic znaków drogowych z słupkami wraz z wywozem na składowisko Zamawiającego (Obwód Drogowy w Opalenicy)</t>
  </si>
  <si>
    <t>Rozbiórka słupka U-1a wraz z wywozem na składowisko Zamawiającego (Obwód Drogowy w Opalenicy)</t>
  </si>
  <si>
    <t xml:space="preserve">Zabezpieczenie istniejących sieci telekomnikacyjnych rurami grubościennymi, dwudzielnymi o średnicy 120 mm (wraz z robotami ziemnymi)
</t>
  </si>
  <si>
    <t>Odwodnienie</t>
  </si>
  <si>
    <t>Wykopy liniowe o szer. do 1,5 m w gruncie kat. III w umocnieniu systemowym</t>
  </si>
  <si>
    <t>Tansport urobku na składowisko Wykonawcy, grunt kat III</t>
  </si>
  <si>
    <t>Koszt zakupu piasku do  zasypki wykopów pod wpust i przyłącze kanalizacyjne</t>
  </si>
  <si>
    <t>Mechaniczne zasypywanie wykopów liniowych  piaskiem  o szer. do 1,50 m- współczynnik zagęszczenia Js=0.98</t>
  </si>
  <si>
    <t>Podłoża  z piasku pod wpusty o grub. 15 cm</t>
  </si>
  <si>
    <t>Podbeton o grubości 10 cm pod wpusty z betonu C 12/15</t>
  </si>
  <si>
    <t>Przyłącza kanalizacyjne z rur  kielichowych PVC-U łączonych na wcisk o śr. 250/7,3 mm klasy S  typ ciężki o jednorodnej strukturze ścianki</t>
  </si>
  <si>
    <t>Obetonowanie przykanalików betonem C 12/15</t>
  </si>
  <si>
    <t>Studzienka systemowa uliczna betonowa o śr. 500 mm z wpustem ściekowym jezdniowym i elementami pośrednimi i włączeniowymi z przejściem szczelnym dla DN 250</t>
  </si>
  <si>
    <t>Uszczelnienie otworu w studni na włączeniu przykanalika kitem elastycznym na bazie poliuretanu odpornego na działanie wody</t>
  </si>
  <si>
    <t>Obetonowanie włazów z betonu C 20/25</t>
  </si>
  <si>
    <t>Próba szczelności kanałów rurowych o śr. 250 mm</t>
  </si>
  <si>
    <t xml:space="preserve">Wykonanie podbudowy z betonu asfaltowego z AC 22 P - grubość warstwy po zagęszczeniu  gr. 10 cm 
</t>
  </si>
  <si>
    <t>Wykonanie podbudowy z mieszanki niezwiązanej z kruszywem C90/3 o uziarnieniu 0/31,5 mm, grubość warstwy po zagęszczeniu 20 cm</t>
  </si>
  <si>
    <t>Wykonanie podbudowy z mieszanki niezwiązanej z kruszywem C90/3 o uziarnieniu 0/31,5 mm, grubość warstwy po zagęszczeniu 18 cm</t>
  </si>
  <si>
    <t>Wykonanie mieszanki związanej cementem C 1,5/2,0 gr. 25 cm</t>
  </si>
  <si>
    <t>Wykonanie mieszanki związanej cementem C 1,5/2,0 gr. 15 cm</t>
  </si>
  <si>
    <t>Wykonanie mieszanki związanej cementem C 3/4 gr. 15 cm</t>
  </si>
  <si>
    <t>Mechaniczne oczyszczenie i skropienie emulsją asfaltową warstw bitumicznych</t>
  </si>
  <si>
    <t>Mechaniczne oczyszczenie i skropienie emulsją asfaltową warstw niebitumicznych</t>
  </si>
  <si>
    <t xml:space="preserve">Wykonanie w-wy wiążącej z AC 16 W - grubość warstwy po zagęszczeniu 6 cm </t>
  </si>
  <si>
    <t xml:space="preserve">Ułożenie nawierzchni z kostki betonowej (czerwonej) typu "Domino" o gr. 8 cm na podsypce cementowo-piaskowej 1:3, gr. 5 cm wraz z wypełnieniem spoin </t>
  </si>
  <si>
    <t xml:space="preserve">Ułożenie nawierzchni z kostki betonowej (grafitowej) typu "Domino" o gr. 8 cm na podsypce cementowo-piaskowej 1:3, gr. 5 cm wraz z wypełnieniem spoin </t>
  </si>
  <si>
    <t>Ułożenie nawierzchni z kostki betonowej (szarej) typu "Domino" o gr. 8 cm na podsypce cementowo-piaskowej 1:3, gr. 5 cm wraz z wypełnieniem spoin</t>
  </si>
  <si>
    <t>Frezowanie nawierzchni bitumicznej wraz z wywozem na składowisko Zamawiającego (Obwód Drogowy w Opalenicy)</t>
  </si>
  <si>
    <t>Krawężniki kamienne o wymiarach: 15/21x30 cm</t>
  </si>
  <si>
    <t>Ułożenie ścieków prefabrykowanych korytkowych o wymiarach 50x60x15cm na podsypce cementowo-piaskowej</t>
  </si>
  <si>
    <t>Wysięgniki do znaków drogowych (stalowe, ocynkowane)</t>
  </si>
  <si>
    <t>Przymocowanie tablic znaków drogowych z blachy ocynkwanej (znaki małe, folia I typu)</t>
  </si>
  <si>
    <t>Przymocowanie tablic znaków drogowych z blachy ocynkwanej (znaki małe, folia II typu)</t>
  </si>
  <si>
    <t>Przymocowanie tablic znaków drogowych z blachy ocynkwanej (znaki średnie, folia I typu)</t>
  </si>
  <si>
    <t xml:space="preserve">Przymocowanie znaku (E4) </t>
  </si>
  <si>
    <t>Ogrodzenie segmentowe U12 A (czerwono - białe)</t>
  </si>
  <si>
    <t xml:space="preserve">Umocnienie skarp geokratą wysokości 10 cm z wypełnieniem humusem i obsianiem trawą </t>
  </si>
  <si>
    <t>Regulacja wysokościowa wpustu ulicznego</t>
  </si>
  <si>
    <t xml:space="preserve">Regulacja pionowa: zaworów wodociągowych i gazowych </t>
  </si>
  <si>
    <t>Ułożenie ścieku skarpowego (Typ 1) zgodnie z rysunkiem nr 2 oraz 11 (płyta korytkowa na podsypce cementowo-piaskowej 1:3 gr., kostka kamienna na ławie C 16/20, opornik betonowy na ławie z oporem C 12/15 itp.)</t>
  </si>
  <si>
    <t>Ułożenie ścieku podchodnikowego wraz ze ściekiem skarpowym (Typ 2) zgodnie z rysunkiem nr 2 oraz 11 (płyta korytkowa na podsypce cementowo-piaskowej 1:3 gr., kostka kamienna na ławie C 16/20, opornik betonowy na ławie z oporem C 12/15 itp.)</t>
  </si>
  <si>
    <t>D-05.03.23. i D-01.02.04.</t>
  </si>
  <si>
    <t>D-08.03.01. i D-01.02.04.</t>
  </si>
  <si>
    <t>D-05.03.05. i D-05.03.13.</t>
  </si>
  <si>
    <t>D-08.01.02.</t>
  </si>
  <si>
    <t>D-07.06.02.</t>
  </si>
  <si>
    <t>D-05.03.13. i D-05.03.23.</t>
  </si>
  <si>
    <t xml:space="preserve">BRANŻA INSTALACYJNA - SIEĆ GAZOWA </t>
  </si>
  <si>
    <t>ROBOTY DROGOWE I INSTALACYJNE - KANALIZACJA DESZCZOWA</t>
  </si>
  <si>
    <t>D-02.01.01.
D-02.00.01.</t>
  </si>
  <si>
    <t>D-02.03.01.
D-02.00.01.</t>
  </si>
  <si>
    <t>D-02.04.01.
D-02.00.01.</t>
  </si>
  <si>
    <t>D-02.04.02.
D-02.00.01.</t>
  </si>
  <si>
    <t>D-03.02.01.</t>
  </si>
  <si>
    <t xml:space="preserve"> Roboty pomiarowe na drodze (wytyczenie drogi i przepustu)</t>
  </si>
  <si>
    <t>Odcięcie dopływu wody do wykopu roboczego i osuszenie wykopu</t>
  </si>
  <si>
    <t>Montaż konstrukcji przepustu - rura karbowana
HDPE 600</t>
  </si>
  <si>
    <t>Montaż konstrukcji przepustu - rura karbowana
HDPE 800 wraz z łączeniami</t>
  </si>
  <si>
    <t>Montaż studni rewizyjnych HDPE fi1000 H=2,83-2,85m z dnem zamkniętym wraz z krućcem HDPE 300</t>
  </si>
  <si>
    <t>Montaż włazu ulicznego typu lekkiego średnicy 60cm na pierścieniu żelbetowym wraz z przykryciem płytą żelbetową</t>
  </si>
  <si>
    <t>Wykonanie wykopów mechanicznie w gruncie kategorii I-IV 
wraz z  załadunkiem i transportem urobku na składowisko Wykonawcy</t>
  </si>
  <si>
    <t>Wykonanie wykopów ręcznie w gruncie kategorii I-IV wraz z  załadunkiem i transportem urobku na składowisko Wykonawcy</t>
  </si>
  <si>
    <t>Ręczne formowanie podłoża pod kanały przepustów z piasku 0-32mm, grubosci do 30cm wraz z zagęszczeniem</t>
  </si>
  <si>
    <t>Formowanie obsypki przepustu wraz z zagęszczeniem do Is≥0,98 
- gruntem  przepuszczalnych dowiezionym z dokopu Wykonawcy</t>
  </si>
  <si>
    <t>Zasypanie wykopów przy fundamentach,  formowanie nasypów z uformowaniem skarp wraz z zagęszczeniem do Is≥1,0 - gruntem  przepuszczalnych dowiezionym z dokopu Wykonawcy</t>
  </si>
  <si>
    <r>
      <t>Wbudowanie pod przepustem podbudowy z tłucznia 31,5/63, grubości 50cm wraz z zagęszczeniem mechanicznym do I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&gt;0,98 - z transportem materiału</t>
    </r>
  </si>
  <si>
    <t>Wiercenie w prefabrykacie przepustu  pionowych otworów f 12 mm, L=7cm, wraz z montażem prętów f 10 mm na klej epoksydowy (masa prętów ujęta w zbrojeniu)</t>
  </si>
  <si>
    <t>Wiercenie w ścianie czołowej wlotowej przepustu poziomych otworów f 12 mm, L=10cm, wraz z montażem prętów f 10 mm na klej epoksydowy (masa prętów ujęta w zbrojeniu)</t>
  </si>
  <si>
    <t>Przygotowanie i montaż zbrojenia płyty zespalającej przepustu  (f10, 12)</t>
  </si>
  <si>
    <t>Przygotowanie i montaż zbrojenia ściany oporowej czołowej wlotowej przepustu  (f12)</t>
  </si>
  <si>
    <t>Przygotowanie i montaż zbrojenia gzymsu i ławy fundamentowej  ściany oporowej czołowej wylotowej przepustu  (f12,16)</t>
  </si>
  <si>
    <t>Przygotowanie i montaż zbrojenia stóp dla słupków barier i barieroporęczy  (f10,20)</t>
  </si>
  <si>
    <t>Przygotowanie i montaż zbrojenia stóp dla słupków balustrady (f12)</t>
  </si>
  <si>
    <t>Montaż kraty stalowej ze stali S235 zabezpieczającej wlot przepustu wraz z cynkowaniem 180mm i malowaniem farbami poliuretanowo-epoksydowymi 200mm</t>
  </si>
  <si>
    <t>Wykonanie ławy fundamentowej ściany oporowej czołowej wylotowej,  z betonu B35 (C30/37)  w deskowaniu:</t>
  </si>
  <si>
    <t xml:space="preserve">Wykonanie stóp fundamentowych pod słupki barier i barieroporęczy,  z betonu B30 (C25/30) w deskowaniu </t>
  </si>
  <si>
    <t xml:space="preserve">Wykonanie stóp fundamentowych pod słupki balustrad,  z betonu B30 (C25/30) w deskowaniu </t>
  </si>
  <si>
    <t>Wykonanie ściany czołowej wlotowej przepustu z betonu B35 (C30/37) w deskowaniu</t>
  </si>
  <si>
    <t>Wykonanie gzymsów  i wypełnienie kanałów bloczków ściany czołowej wylotowej z betonu B35 (C30/37) w deskowaniu"</t>
  </si>
  <si>
    <t>Wykonanie płyty zespalającej prefabrykaty przepustu, z betonu B35 (C30/37) w deskowaniu</t>
  </si>
  <si>
    <t>Wykonanie podłoża pod fundament ściany czołowej wlotowej, z betonu B10 (C8/10)</t>
  </si>
  <si>
    <t>Wykonanie podłoża pod fundament ściany czołowej wylotowej, 
z betonu B10 (C8/10)</t>
  </si>
  <si>
    <t>Wykonanie podłoża z betonu klasy B10 (C8/10) pod studnie rewizyjne i płyty przykrywające</t>
  </si>
  <si>
    <t>Wykonanie podłoża z betonu klasy B10 (C8/10) pod stopy fundamentowe dla słupków barier i barieroporeczy</t>
  </si>
  <si>
    <t>Wykonanie podłoża z betonu klasy B10 (C8/10) pod stopy fundamentowe dla słupków balustrad</t>
  </si>
  <si>
    <t>Wykonanie podłoża betonowego B20 grubości 20cm pod obrukowanie skarp</t>
  </si>
  <si>
    <t>Montaż prefabrykatów rurowych przepustu z betonu B45 (C35/45) o średnicy wewnętrznej 80cm. Grubość ścianki 12cm,.  Masa prefabrykatu o L=1,0m 0,9Mg , wraz z kosztami technologicznymi odcięcia dopływu wody do wykopu roboczego i osuszenia wykopu oraz przepompowywania wód cieku</t>
  </si>
  <si>
    <t>Montaż  prefabrykowanych bloczków betonowych (lica) ściany oporowej czołowej przepustu wraz z łączeniem i ułożeniem geosiatek kotwiących</t>
  </si>
  <si>
    <t>Ręczne formowanie zasypki ściany oporowej czołowej przepustu  z piasku średniego wraz z zagęszczeniem warstwami co 30cm z gruntu z dokopu Wykonawcy wraz z transportem</t>
  </si>
  <si>
    <t>Ręczne formowanie warstwy drenażowej  za ścianą oporową czołową przepustu oraz wypełnienia kanałów bloczków ścian oporowych z gruntu przepuszczalnego o uziarnieniu 8/16mm , z gruntu z dokopu Wykonawcy wraz z transportem</t>
  </si>
  <si>
    <t>Ułożenie drenażu z rur HDPE z pełnym dnem o średnicy 110  mm - rura w geowłókninie z obsypką z tłucznia, na podbudowie B10 (C8/10) - wzdłuż ściany oporowej czołowej przepustu</t>
  </si>
  <si>
    <t>Wykonanie izolacji powierzchni zewnętrznych i wewnętrznych  ściany czołowej wlotowej wraz z ręcznym oczyszczeniem powierzchni i z gruntowaniem  - materiałem epoksydowo bitumicznym układanym w dwóch warstwach</t>
  </si>
  <si>
    <t>Wykonanie izolacji powierzchni zewnętrznych i wewnętrznych  ściany czołowej wylotowej wraz z ręcznym oczyszczeniem powierzchni i z gruntowaniem  - materiałem epoksydowo bitumicznym układanym w dwóch warstwach</t>
  </si>
  <si>
    <t>Wykonanie izolacji powierzchni zewnętrznych i wewnętrznych przewodu przepustu oraz  płyty zespalającej wraz z ręcznym oczyszczeniem powierzchni i z gruntowaniem  - materiałem epoksydowo bitumicznym układanym w dwóch warstwach</t>
  </si>
  <si>
    <t>Wykonanie izolacji powierzchni odziemnych stóp fundamentowych pod bariery i barieroporęcze  wraz z ręcznym oczyszczeniem powierzchni i z gruntowaniem  - materiałem epoksydowo bitumicznym układanym w dwóch warstwach</t>
  </si>
  <si>
    <t>Wykonanie izolacji powierzchni odziemnych stóp fundamentowych pod balustradę wraz z ręcznym oczyszczeniem powierzchni i z gruntowaniem  - materiałem epoksydowo bitumicznym układanym w dwóch warstwach</t>
  </si>
  <si>
    <t>Montaż barieroporęczy mostowych ochronnych stalowych jednostronnych H2 W3 B przy rozstawie słupków 1,8m, na kotwach stalowych</t>
  </si>
  <si>
    <t xml:space="preserve">Montaż barier ochronnych stalowych jednostronnych H2 W3 B przy rozstawie słupków 1,8m, na kotwach stalowych </t>
  </si>
  <si>
    <t>Montaż barier ochronnych stalowych typu H2 W3 B przy rozstawie słupków co 1,8 m , na słupkach wbijanych</t>
  </si>
  <si>
    <t xml:space="preserve">Montaż zakończeń barier ochronnych stalowych typu H2 W3 B przy rozstawie słupków co 1,8 m  </t>
  </si>
  <si>
    <t xml:space="preserve">Montaż kotew  barier i barieroporęczy   </t>
  </si>
  <si>
    <t>Montaż poręczy stalowych typu miejskiego wraz z mocowaniem słupków do kotew osadzanych w fundamentach wraz z cynkowaniem 180mm i malowaniem farbami poliuretanowo-epoksydowymi 200mm M=333kg</t>
  </si>
  <si>
    <t>Demontaż stalowych balustrad U-12a przy pomocy palnika acetylenowego</t>
  </si>
  <si>
    <t>Demontaż stalowych krat na wlocie i wylocie przepustu</t>
  </si>
  <si>
    <t>Demontaż stalowej bariery drogowej na słupkach wbijanych w grunt</t>
  </si>
  <si>
    <t>Rozbiórka mechaniczna betonowych fundamentów balustrady U-12a</t>
  </si>
  <si>
    <t>Rozbiórka mechaniczna żelbetowego murka oporowego przy przepuście</t>
  </si>
  <si>
    <t>Rozbiórka mechaniczna żelbetowych wlotów przepustów</t>
  </si>
  <si>
    <t>Rozbiórka rury przepustu PE średnicy 36cm</t>
  </si>
  <si>
    <t>Wywiezienie elementów stalowych z terenu rozbiórki wraz  
z transportem na składowisko Wykonawcy (z mechanicznym załadunkiem i rozładunkiem)</t>
  </si>
  <si>
    <t>Wywiezienie gruzu z terenu rozbiórki (transport na składowisko Wykonawcy z mechanicznym załadunkiem i rozładunkiem)</t>
  </si>
  <si>
    <t>Wywiezienie elementów PE z terenu rozbiórki (transport na składowisko Wykonawcy z mechanicznym załadunkiem 
i rozładunkiem)</t>
  </si>
  <si>
    <t>Przygotowanie podłoża betonowego i wykonanie powierzchniowego zabezpieczenia betonu ściany czołowej wlotowej przepustu materiałami elastycznymi na bazie akryli</t>
  </si>
  <si>
    <t>Przygotowanie podłoża betonowego i wykonanie powierzchniowego zabezpieczenia betonu ściany czołowej wylotowej przepustu materiałami elastycznymi na bazie akryli</t>
  </si>
  <si>
    <t>Wykonanie umocnienia kostką kamienną na płycie betonowej- bruk  na skarpach o powierzchniach płaskich wys. do 4 m</t>
  </si>
  <si>
    <t>Ustawienie obrzeży betonowych 8x30 na podsypce cementowo-piaskowej gr.3cm.(wzdłuż umocnienia skarp)</t>
  </si>
  <si>
    <t xml:space="preserve"> Umocnienie skarp rowu płytami ażurowymi betonowymi typu krata, 
na podsypce cementowo piaskowej gr.10cm</t>
  </si>
  <si>
    <t>Wykonanie przepustów pod drogami i innymi przeszkodami wykopem otwartym (30m,26m,7m i 8m) rura kablowa RHDPEp 110/6,3</t>
  </si>
  <si>
    <t>Wykonanie przepustów pod drogami i innymi przeszkodami wykopem otwartym (8 przepustów) rury kablowe 2-dzielne Ø 120</t>
  </si>
  <si>
    <t xml:space="preserve">Układanie kabla XzTKMXpw 100x4x0,5 w powłoce termoplastycznej w rowie kablowym </t>
  </si>
  <si>
    <t xml:space="preserve">Układanie kabla XzTKMXpw 50x4x0,8 w powłoce termoplastycznej w rowie kablowym </t>
  </si>
  <si>
    <t xml:space="preserve">Układanie kabla XzTKMXpw XzTKMXpw 35x4x0,5 w powłoce termoplastycznej w rowie kablowym </t>
  </si>
  <si>
    <t xml:space="preserve">Układanie kabla XzTKMXpw 10x4x0,5 w powłoce termoplastycznej w rowie kablowym </t>
  </si>
  <si>
    <t>Montaż złączy przelotowych XAGA 500 43/8-150 kabli wypełnionych typu kanałowego ułożonych w ziemi</t>
  </si>
  <si>
    <t>Montaż złączy przelotowych XAGA 500 55/12-150  kabli wypełnionych typu kanałowego ułożonych w ziemi</t>
  </si>
  <si>
    <t>Montaż złączy przelotowych XAGA 500 55/12-300 kabli wypełnionych typu kanałowego ułożonych w ziemi</t>
  </si>
  <si>
    <t>Montaż złączy przelotowych XAGA 500 75/15-300 kabli wypełnionych typu kanałowego ułożonych w ziemi</t>
  </si>
  <si>
    <t>D-01.03.04.</t>
  </si>
  <si>
    <r>
      <t>Układanie kabla XzTKMXpw 10x4x0,5 w powłoce termoplast. w rowie kablowym</t>
    </r>
    <r>
      <rPr>
        <sz val="10"/>
        <rFont val="Times New Roman"/>
        <family val="1"/>
      </rPr>
      <t xml:space="preserve"> (likwid. kabli współ.0,8 - analogia)</t>
    </r>
  </si>
  <si>
    <r>
      <t>Układanie kabla XzTKMXpw 35x4x0,5 w powłoce termoplast. w rowie kablowym</t>
    </r>
    <r>
      <rPr>
        <sz val="10"/>
        <rFont val="Times New Roman"/>
        <family val="1"/>
      </rPr>
      <t xml:space="preserve"> (likwid. kabli współ.0,8 - analogia)</t>
    </r>
  </si>
  <si>
    <r>
      <t>Układanie kabla ALTKDNxpx 115x4x0,8  w powłoce termoplast. w rowie kablowym</t>
    </r>
    <r>
      <rPr>
        <sz val="10"/>
        <rFont val="Times New Roman"/>
        <family val="1"/>
      </rPr>
      <t xml:space="preserve"> (likwid. kabli współ.0,8 - analogia)</t>
    </r>
  </si>
  <si>
    <r>
      <t>Układanie kabla XzTKMXpw 100x4x0,5 w powłoce termoplast. w rowie kablowym</t>
    </r>
    <r>
      <rPr>
        <sz val="10"/>
        <rFont val="Times New Roman"/>
        <family val="1"/>
      </rPr>
      <t xml:space="preserve"> (likwid. kabli współ.0,8 - analogia)</t>
    </r>
  </si>
  <si>
    <t xml:space="preserve">Wykonanie przepustów pod drogami i innymi przeszkodami wykopem otwartym (3 przepusty) rury kablowe 2-dzielne Ø 120 </t>
  </si>
  <si>
    <t>WARTOŚĆ KOSZTORYSOWA</t>
  </si>
  <si>
    <t>D.01.03.06</t>
  </si>
  <si>
    <t>Ustawienie słupków stalowych ocynkowanych do znaków drogowych (średnica 63,5 mm)</t>
  </si>
  <si>
    <t>Przekładanie kabla doziemnego (analogia) rurociąg 3x12/8</t>
  </si>
  <si>
    <t>Przekładanie kabla doziemnego (analogia) rurociąg 1x14/10</t>
  </si>
  <si>
    <t>TABELA ELEMENTÓW ROZLICZENIOWYCH
- ROBOTY DROGOWE I INSTALACYJNE - KANALIZACJA DESZCZOWA</t>
  </si>
  <si>
    <t>TABELA ELEMENTÓW ROZLICZENIOWYCH
- BRANŻA OBIEKTY INŻYNIERSKIE</t>
  </si>
  <si>
    <t>TABELA ELEMENTÓW ROZLICZENIOWYCH
- BRANŻA TELEKOMUNIKACYJNA - ORANGE POLSKA S.A.</t>
  </si>
  <si>
    <t>TABELA ELEMENTÓW ROZLICZENIOWYCH
- BRANŻA TELEKOMUNIKACYJNA - OPERATOR WSS SP. Z O.O.</t>
  </si>
  <si>
    <t>TABELA ELEMENTÓW ROZLICZENIOWYCH
- BRANŻA ELEKTRYCZNA</t>
  </si>
  <si>
    <t>TABELA ELEMENTÓW ROZLICZENIOWYCH
- BRANŻA INSTALACYJNA - SIEĆ GAZOWA</t>
  </si>
  <si>
    <t>TABELA ELEMENTÓW ROZLICZENIOWYCH
- WYKONANIE PROJEKTU I BUDOWA SYGNALIZACJI ŚWIETLNEJ</t>
  </si>
  <si>
    <t>SST</t>
  </si>
  <si>
    <t>Wykonanie projektu i budowa sygnalizacji świetlnej</t>
  </si>
  <si>
    <t>ryczałt</t>
  </si>
  <si>
    <t>WYKONANIE PROJEKTU I BUDOWA SYGNALIZACJI ŚWIETLNEJ</t>
  </si>
  <si>
    <t>RAZEM (poz. 1+7)</t>
  </si>
  <si>
    <t>ROBOTY NIEPRZEWIDZIANE (3% WARTOŚCI NETTO) (z poz. 8)</t>
  </si>
  <si>
    <t>SUMA NETTO (poz. 8+9)</t>
  </si>
  <si>
    <t>VAT 23 % (z poz. 10)</t>
  </si>
  <si>
    <t>ŁĄCZNIE (poz. 10+11)</t>
  </si>
  <si>
    <t>M-15.01.03</t>
  </si>
  <si>
    <t>Karczowanie pni, o średnicy: do 9 cm, z wywozem na składowisko Wykonawcy z utylizacją</t>
  </si>
  <si>
    <t>Karczowanie pni, o średnicy: 10-15 cm, z wywozem na składowisko Wykonawcy z utylizacją</t>
  </si>
  <si>
    <t>Karczowanie pni, o średnicy: 16-25 cm, z wywozem na składowisko Wykonawcy z utylizacją</t>
  </si>
  <si>
    <t>Karczowanie pni, o średnicy: 26-35 cm, z wywozem na składowisko Wykonawcy z utylizacją</t>
  </si>
  <si>
    <t>Karczowanie pni, o średnicy: 46-55 cm, z wywozem na składowisko Wykonawcy z utylizacją</t>
  </si>
  <si>
    <t>Karczowanie pni, o średnicy: 56-65 cm, z wywozem na składowisko Wykonawcy z utylizacją</t>
  </si>
  <si>
    <t>Karczowanie pni, o średnicy: 66-75 cm, z wywozem na składowisko Wykonawcy z utylizacją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</si>
</sst>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0.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"/>
    <numFmt numFmtId="174" formatCode="#,##0.00\ &quot;zł&quot;"/>
    <numFmt numFmtId="175" formatCode="[$-415]d\ mmmm\ yyyy"/>
    <numFmt numFmtId="176" formatCode="#,##0.000"/>
    <numFmt numFmtId="177" formatCode="#,##0.00_ ;\-#,##0.00\ "/>
    <numFmt numFmtId="178" formatCode="0\."/>
    <numFmt numFmtId="179" formatCode="#,##0.0"/>
    <numFmt numFmtId="180" formatCode="0.0"/>
    <numFmt numFmtId="181" formatCode="#,##0.0000"/>
    <numFmt numFmtId="182" formatCode="#,##0.00000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0\ _z_ł_-;\-* #,##0.00000\ _z_ł_-;_-* &quot;-&quot;??\ _z_ł_-;_-@_-"/>
    <numFmt numFmtId="188" formatCode="_-* #,##0.000000\ _z_ł_-;\-* #,##0.000000\ _z_ł_-;_-* &quot;-&quot;??\ _z_ł_-;_-@_-"/>
    <numFmt numFmtId="189" formatCode="_-* #,##0.0000000\ _z_ł_-;\-* #,##0.00000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 CE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8"/>
      <color rgb="FF080000"/>
      <name val="Arial"/>
      <family val="2"/>
    </font>
    <font>
      <sz val="8"/>
      <color rgb="FF080000"/>
      <name val="Arial"/>
      <family val="2"/>
    </font>
    <font>
      <b/>
      <sz val="8"/>
      <color theme="1"/>
      <name val="Arial"/>
      <family val="2"/>
    </font>
    <font>
      <sz val="9"/>
      <color rgb="FF080000"/>
      <name val="Arial"/>
      <family val="2"/>
    </font>
    <font>
      <sz val="9"/>
      <color rgb="FF080000"/>
      <name val="Arial Narrow CE"/>
      <family val="2"/>
    </font>
    <font>
      <b/>
      <sz val="9"/>
      <color rgb="FF08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rgb="FF080000"/>
      <name val="Arial"/>
      <family val="2"/>
    </font>
    <font>
      <b/>
      <sz val="10"/>
      <color rgb="FF08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4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17" borderId="0" applyNumberFormat="0" applyBorder="0" applyAlignment="0" applyProtection="0"/>
    <xf numFmtId="0" fontId="43" fillId="27" borderId="0" applyNumberFormat="0" applyBorder="0" applyAlignment="0" applyProtection="0"/>
    <xf numFmtId="0" fontId="14" fillId="19" borderId="0" applyNumberFormat="0" applyBorder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0" applyNumberFormat="0" applyBorder="0" applyAlignment="0" applyProtection="0"/>
    <xf numFmtId="0" fontId="14" fillId="35" borderId="0" applyNumberFormat="0" applyBorder="0" applyAlignment="0" applyProtection="0"/>
    <xf numFmtId="0" fontId="43" fillId="36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14" fillId="39" borderId="0" applyNumberFormat="0" applyBorder="0" applyAlignment="0" applyProtection="0"/>
    <xf numFmtId="0" fontId="43" fillId="40" borderId="0" applyNumberFormat="0" applyBorder="0" applyAlignment="0" applyProtection="0"/>
    <xf numFmtId="0" fontId="14" fillId="29" borderId="0" applyNumberFormat="0" applyBorder="0" applyAlignment="0" applyProtection="0"/>
    <xf numFmtId="0" fontId="43" fillId="41" borderId="0" applyNumberFormat="0" applyBorder="0" applyAlignment="0" applyProtection="0"/>
    <xf numFmtId="0" fontId="14" fillId="31" borderId="0" applyNumberFormat="0" applyBorder="0" applyAlignment="0" applyProtection="0"/>
    <xf numFmtId="0" fontId="43" fillId="42" borderId="0" applyNumberFormat="0" applyBorder="0" applyAlignment="0" applyProtection="0"/>
    <xf numFmtId="0" fontId="14" fillId="43" borderId="0" applyNumberFormat="0" applyBorder="0" applyAlignment="0" applyProtection="0"/>
    <xf numFmtId="0" fontId="44" fillId="44" borderId="1" applyNumberFormat="0" applyAlignment="0" applyProtection="0"/>
    <xf numFmtId="0" fontId="15" fillId="13" borderId="2" applyNumberFormat="0" applyAlignment="0" applyProtection="0"/>
    <xf numFmtId="0" fontId="45" fillId="45" borderId="3" applyNumberFormat="0" applyAlignment="0" applyProtection="0"/>
    <xf numFmtId="0" fontId="16" fillId="46" borderId="4" applyNumberFormat="0" applyAlignment="0" applyProtection="0"/>
    <xf numFmtId="0" fontId="17" fillId="7" borderId="0" applyNumberFormat="0" applyBorder="0" applyAlignment="0" applyProtection="0"/>
    <xf numFmtId="0" fontId="46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48" fillId="48" borderId="7" applyNumberFormat="0" applyAlignment="0" applyProtection="0"/>
    <xf numFmtId="0" fontId="19" fillId="49" borderId="8" applyNumberFormat="0" applyAlignment="0" applyProtection="0"/>
    <xf numFmtId="0" fontId="49" fillId="0" borderId="9" applyNumberFormat="0" applyFill="0" applyAlignment="0" applyProtection="0"/>
    <xf numFmtId="0" fontId="20" fillId="0" borderId="10" applyNumberFormat="0" applyFill="0" applyAlignment="0" applyProtection="0"/>
    <xf numFmtId="0" fontId="50" fillId="0" borderId="11" applyNumberFormat="0" applyFill="0" applyAlignment="0" applyProtection="0"/>
    <xf numFmtId="0" fontId="21" fillId="0" borderId="12" applyNumberFormat="0" applyFill="0" applyAlignment="0" applyProtection="0"/>
    <xf numFmtId="0" fontId="51" fillId="0" borderId="13" applyNumberFormat="0" applyFill="0" applyAlignment="0" applyProtection="0"/>
    <xf numFmtId="0" fontId="2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45" borderId="1" applyNumberFormat="0" applyAlignment="0" applyProtection="0"/>
    <xf numFmtId="0" fontId="25" fillId="46" borderId="2" applyNumberFormat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26" fillId="0" borderId="16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59" fillId="54" borderId="0" applyNumberFormat="0" applyBorder="0" applyAlignment="0" applyProtection="0"/>
  </cellStyleXfs>
  <cellXfs count="155">
    <xf numFmtId="0" fontId="0" fillId="0" borderId="0" xfId="0" applyAlignment="1">
      <alignment/>
    </xf>
    <xf numFmtId="168" fontId="3" fillId="0" borderId="0" xfId="89" applyNumberFormat="1" applyFont="1" applyFill="1" applyBorder="1" applyAlignment="1" applyProtection="1">
      <alignment horizontal="center"/>
      <protection/>
    </xf>
    <xf numFmtId="0" fontId="5" fillId="0" borderId="19" xfId="89" applyNumberFormat="1" applyFont="1" applyFill="1" applyBorder="1" applyAlignment="1" applyProtection="1">
      <alignment horizontal="center" vertical="center" wrapText="1"/>
      <protection/>
    </xf>
    <xf numFmtId="0" fontId="6" fillId="0" borderId="19" xfId="89" applyNumberFormat="1" applyFont="1" applyFill="1" applyBorder="1" applyAlignment="1" applyProtection="1">
      <alignment horizontal="left" vertical="center" wrapText="1"/>
      <protection/>
    </xf>
    <xf numFmtId="0" fontId="6" fillId="0" borderId="19" xfId="89" applyNumberFormat="1" applyFont="1" applyFill="1" applyBorder="1" applyAlignment="1" applyProtection="1">
      <alignment horizontal="right" vertical="center" wrapText="1"/>
      <protection/>
    </xf>
    <xf numFmtId="168" fontId="6" fillId="0" borderId="0" xfId="89" applyNumberFormat="1" applyFont="1" applyFill="1" applyBorder="1" applyAlignment="1" applyProtection="1">
      <alignment vertical="center"/>
      <protection/>
    </xf>
    <xf numFmtId="4" fontId="10" fillId="0" borderId="19" xfId="89" applyNumberFormat="1" applyFont="1" applyFill="1" applyBorder="1" applyAlignment="1" applyProtection="1" quotePrefix="1">
      <alignment horizontal="right" vertical="center"/>
      <protection/>
    </xf>
    <xf numFmtId="4" fontId="10" fillId="0" borderId="20" xfId="89" applyNumberFormat="1" applyFont="1" applyFill="1" applyBorder="1" applyAlignment="1" applyProtection="1" quotePrefix="1">
      <alignment horizontal="right" vertical="center"/>
      <protection/>
    </xf>
    <xf numFmtId="168" fontId="3" fillId="0" borderId="21" xfId="89" applyNumberFormat="1" applyFont="1" applyFill="1" applyBorder="1" applyAlignment="1" applyProtection="1">
      <alignment horizontal="center"/>
      <protection/>
    </xf>
    <xf numFmtId="0" fontId="5" fillId="0" borderId="22" xfId="89" applyNumberFormat="1" applyFont="1" applyFill="1" applyBorder="1" applyAlignment="1" applyProtection="1">
      <alignment horizontal="center" vertical="center"/>
      <protection/>
    </xf>
    <xf numFmtId="0" fontId="5" fillId="0" borderId="23" xfId="89" applyNumberFormat="1" applyFont="1" applyFill="1" applyBorder="1" applyAlignment="1" applyProtection="1">
      <alignment horizontal="center" vertical="center"/>
      <protection/>
    </xf>
    <xf numFmtId="0" fontId="6" fillId="0" borderId="22" xfId="89" applyNumberFormat="1" applyFont="1" applyFill="1" applyBorder="1" applyAlignment="1" applyProtection="1">
      <alignment horizontal="center" vertical="center"/>
      <protection/>
    </xf>
    <xf numFmtId="4" fontId="6" fillId="0" borderId="23" xfId="89" applyNumberFormat="1" applyFont="1" applyFill="1" applyBorder="1" applyAlignment="1" applyProtection="1" quotePrefix="1">
      <alignment horizontal="right" vertical="center"/>
      <protection/>
    </xf>
    <xf numFmtId="0" fontId="7" fillId="0" borderId="22" xfId="89" applyNumberFormat="1" applyFont="1" applyFill="1" applyBorder="1" applyAlignment="1" applyProtection="1" quotePrefix="1">
      <alignment horizontal="center" vertical="top"/>
      <protection/>
    </xf>
    <xf numFmtId="0" fontId="7" fillId="0" borderId="24" xfId="89" applyNumberFormat="1" applyFont="1" applyFill="1" applyBorder="1" applyAlignment="1" applyProtection="1" quotePrefix="1">
      <alignment horizontal="center" vertical="top"/>
      <protection/>
    </xf>
    <xf numFmtId="0" fontId="6" fillId="0" borderId="25" xfId="89" applyNumberFormat="1" applyFont="1" applyFill="1" applyBorder="1" applyAlignment="1" applyProtection="1">
      <alignment horizontal="right" vertical="center" wrapText="1"/>
      <protection/>
    </xf>
    <xf numFmtId="4" fontId="6" fillId="0" borderId="26" xfId="89" applyNumberFormat="1" applyFont="1" applyFill="1" applyBorder="1" applyAlignment="1" applyProtection="1">
      <alignment horizontal="right" vertical="center" wrapText="1"/>
      <protection/>
    </xf>
    <xf numFmtId="0" fontId="4" fillId="0" borderId="0" xfId="88" applyProtection="1">
      <alignment/>
      <protection/>
    </xf>
    <xf numFmtId="0" fontId="4" fillId="0" borderId="0" xfId="88" applyFill="1" applyProtection="1">
      <alignment/>
      <protection/>
    </xf>
    <xf numFmtId="0" fontId="60" fillId="0" borderId="27" xfId="0" applyFont="1" applyFill="1" applyBorder="1" applyAlignment="1" applyProtection="1">
      <alignment horizontal="center" vertical="center" wrapText="1"/>
      <protection/>
    </xf>
    <xf numFmtId="0" fontId="60" fillId="0" borderId="27" xfId="0" applyFont="1" applyFill="1" applyBorder="1" applyAlignment="1" applyProtection="1">
      <alignment horizontal="left" vertical="center" wrapText="1"/>
      <protection/>
    </xf>
    <xf numFmtId="1" fontId="60" fillId="0" borderId="27" xfId="0" applyNumberFormat="1" applyFont="1" applyFill="1" applyBorder="1" applyAlignment="1" applyProtection="1">
      <alignment horizontal="center"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0" fillId="0" borderId="27" xfId="0" applyFont="1" applyFill="1" applyBorder="1" applyAlignment="1" applyProtection="1">
      <alignment horizontal="right" vertical="center"/>
      <protection/>
    </xf>
    <xf numFmtId="0" fontId="60" fillId="0" borderId="27" xfId="0" applyFont="1" applyFill="1" applyBorder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4" fillId="0" borderId="0" xfId="88" applyAlignment="1" applyProtection="1">
      <alignment horizontal="center" vertical="center"/>
      <protection/>
    </xf>
    <xf numFmtId="0" fontId="61" fillId="0" borderId="19" xfId="85" applyFont="1" applyFill="1" applyBorder="1" applyAlignment="1" applyProtection="1">
      <alignment horizontal="center" vertical="center" wrapText="1"/>
      <protection/>
    </xf>
    <xf numFmtId="0" fontId="8" fillId="0" borderId="19" xfId="85" applyFont="1" applyFill="1" applyBorder="1" applyAlignment="1" applyProtection="1">
      <alignment horizontal="center" vertical="center" wrapText="1"/>
      <protection/>
    </xf>
    <xf numFmtId="0" fontId="4" fillId="0" borderId="0" xfId="88" applyFill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4" fontId="63" fillId="0" borderId="19" xfId="0" applyNumberFormat="1" applyFont="1" applyFill="1" applyBorder="1" applyAlignment="1" applyProtection="1">
      <alignment horizontal="right" vertical="center"/>
      <protection/>
    </xf>
    <xf numFmtId="2" fontId="61" fillId="0" borderId="0" xfId="85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4" fontId="9" fillId="0" borderId="19" xfId="0" applyNumberFormat="1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2" fontId="65" fillId="0" borderId="0" xfId="0" applyNumberFormat="1" applyFont="1" applyAlignment="1" applyProtection="1">
      <alignment horizontal="right"/>
      <protection/>
    </xf>
    <xf numFmtId="1" fontId="64" fillId="0" borderId="0" xfId="0" applyNumberFormat="1" applyFont="1" applyFill="1" applyAlignment="1" applyProtection="1">
      <alignment vertical="center"/>
      <protection/>
    </xf>
    <xf numFmtId="4" fontId="64" fillId="0" borderId="0" xfId="0" applyNumberFormat="1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4" fontId="10" fillId="0" borderId="19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2" fontId="62" fillId="0" borderId="0" xfId="85" applyNumberFormat="1" applyFont="1" applyFill="1" applyBorder="1" applyAlignment="1" applyProtection="1">
      <alignment vertical="center" wrapText="1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4" fontId="69" fillId="0" borderId="0" xfId="0" applyNumberFormat="1" applyFont="1" applyFill="1" applyBorder="1" applyAlignment="1" applyProtection="1">
      <alignment horizontal="center" vertical="center" wrapText="1"/>
      <protection/>
    </xf>
    <xf numFmtId="4" fontId="7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left" vertical="center" wrapText="1"/>
      <protection/>
    </xf>
    <xf numFmtId="1" fontId="60" fillId="0" borderId="0" xfId="0" applyNumberFormat="1" applyFont="1" applyFill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27" xfId="0" applyFont="1" applyFill="1" applyBorder="1" applyAlignment="1" applyProtection="1">
      <alignment vertical="center" wrapText="1"/>
      <protection/>
    </xf>
    <xf numFmtId="0" fontId="60" fillId="0" borderId="27" xfId="0" applyFont="1" applyFill="1" applyBorder="1" applyAlignment="1" applyProtection="1">
      <alignment/>
      <protection/>
    </xf>
    <xf numFmtId="0" fontId="9" fillId="0" borderId="0" xfId="88" applyFont="1" applyAlignment="1" applyProtection="1">
      <alignment horizontal="center" vertical="center"/>
      <protection/>
    </xf>
    <xf numFmtId="0" fontId="10" fillId="0" borderId="19" xfId="85" applyFont="1" applyFill="1" applyBorder="1" applyAlignment="1" applyProtection="1">
      <alignment horizontal="center" vertical="center" wrapText="1"/>
      <protection/>
    </xf>
    <xf numFmtId="0" fontId="9" fillId="0" borderId="0" xfId="88" applyFont="1" applyProtection="1">
      <alignment/>
      <protection/>
    </xf>
    <xf numFmtId="0" fontId="10" fillId="0" borderId="19" xfId="86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9" fillId="0" borderId="19" xfId="86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2" fontId="9" fillId="0" borderId="19" xfId="88" applyNumberFormat="1" applyFont="1" applyBorder="1" applyAlignment="1" applyProtection="1">
      <alignment horizontal="center" vertical="center"/>
      <protection/>
    </xf>
    <xf numFmtId="4" fontId="4" fillId="0" borderId="0" xfId="88" applyNumberFormat="1" applyProtection="1">
      <alignment/>
      <protection/>
    </xf>
    <xf numFmtId="0" fontId="9" fillId="0" borderId="19" xfId="88" applyFont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86" applyFont="1" applyFill="1" applyBorder="1" applyAlignment="1" applyProtection="1">
      <alignment horizontal="left" vertical="center" wrapText="1"/>
      <protection/>
    </xf>
    <xf numFmtId="0" fontId="9" fillId="0" borderId="0" xfId="88" applyFont="1" applyFill="1" applyProtection="1">
      <alignment/>
      <protection/>
    </xf>
    <xf numFmtId="0" fontId="9" fillId="55" borderId="19" xfId="86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 vertical="center" wrapText="1"/>
      <protection/>
    </xf>
    <xf numFmtId="0" fontId="60" fillId="0" borderId="0" xfId="0" applyFont="1" applyFill="1" applyAlignment="1" applyProtection="1">
      <alignment/>
      <protection/>
    </xf>
    <xf numFmtId="4" fontId="9" fillId="0" borderId="19" xfId="86" applyNumberFormat="1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4" fillId="0" borderId="28" xfId="86" applyBorder="1" applyProtection="1">
      <alignment/>
      <protection/>
    </xf>
    <xf numFmtId="0" fontId="0" fillId="0" borderId="0" xfId="0" applyAlignment="1" applyProtection="1">
      <alignment/>
      <protection/>
    </xf>
    <xf numFmtId="0" fontId="60" fillId="0" borderId="0" xfId="0" applyFont="1" applyFill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29" xfId="86" applyBorder="1" applyProtection="1">
      <alignment/>
      <protection/>
    </xf>
    <xf numFmtId="0" fontId="60" fillId="0" borderId="27" xfId="0" applyFont="1" applyFill="1" applyBorder="1" applyAlignment="1" applyProtection="1">
      <alignment horizontal="right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4" fontId="71" fillId="0" borderId="19" xfId="0" applyNumberFormat="1" applyFont="1" applyFill="1" applyBorder="1" applyAlignment="1" applyProtection="1">
      <alignment horizontal="center" vertical="center"/>
      <protection/>
    </xf>
    <xf numFmtId="4" fontId="71" fillId="0" borderId="19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Alignment="1" applyProtection="1">
      <alignment horizontal="right"/>
      <protection/>
    </xf>
    <xf numFmtId="4" fontId="71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/>
    </xf>
    <xf numFmtId="0" fontId="33" fillId="0" borderId="27" xfId="0" applyFont="1" applyFill="1" applyBorder="1" applyAlignment="1" applyProtection="1">
      <alignment vertical="center" wrapText="1"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2" fontId="9" fillId="0" borderId="19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0" fillId="0" borderId="30" xfId="0" applyFont="1" applyBorder="1" applyAlignment="1" applyProtection="1">
      <alignment/>
      <protection/>
    </xf>
    <xf numFmtId="0" fontId="60" fillId="0" borderId="31" xfId="0" applyFont="1" applyBorder="1" applyAlignment="1" applyProtection="1">
      <alignment/>
      <protection/>
    </xf>
    <xf numFmtId="0" fontId="60" fillId="0" borderId="32" xfId="0" applyFont="1" applyBorder="1" applyAlignment="1" applyProtection="1">
      <alignment/>
      <protection/>
    </xf>
    <xf numFmtId="0" fontId="60" fillId="0" borderId="33" xfId="0" applyFont="1" applyBorder="1" applyAlignment="1" applyProtection="1">
      <alignment/>
      <protection/>
    </xf>
    <xf numFmtId="0" fontId="72" fillId="0" borderId="0" xfId="85" applyFont="1" applyBorder="1" applyAlignment="1" applyProtection="1">
      <alignment vertical="top" wrapText="1"/>
      <protection/>
    </xf>
    <xf numFmtId="0" fontId="64" fillId="0" borderId="0" xfId="0" applyFont="1" applyAlignment="1" applyProtection="1">
      <alignment vertical="center" wrapText="1"/>
      <protection/>
    </xf>
    <xf numFmtId="0" fontId="60" fillId="0" borderId="21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60" fillId="0" borderId="0" xfId="0" applyNumberFormat="1" applyFont="1" applyAlignment="1" applyProtection="1">
      <alignment/>
      <protection/>
    </xf>
    <xf numFmtId="4" fontId="60" fillId="0" borderId="0" xfId="0" applyNumberFormat="1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10" fillId="0" borderId="34" xfId="85" applyFont="1" applyFill="1" applyBorder="1" applyAlignment="1" applyProtection="1">
      <alignment horizontal="center" vertical="center" wrapText="1"/>
      <protection/>
    </xf>
    <xf numFmtId="0" fontId="10" fillId="0" borderId="35" xfId="85" applyFont="1" applyFill="1" applyBorder="1" applyAlignment="1" applyProtection="1">
      <alignment horizontal="center" vertical="center" wrapText="1"/>
      <protection/>
    </xf>
    <xf numFmtId="0" fontId="10" fillId="0" borderId="36" xfId="85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4" fontId="71" fillId="0" borderId="23" xfId="0" applyNumberFormat="1" applyFont="1" applyFill="1" applyBorder="1" applyAlignment="1" applyProtection="1">
      <alignment horizontal="right" vertical="center"/>
      <protection/>
    </xf>
    <xf numFmtId="4" fontId="10" fillId="0" borderId="26" xfId="89" applyNumberFormat="1" applyFont="1" applyFill="1" applyBorder="1" applyAlignment="1" applyProtection="1" quotePrefix="1">
      <alignment horizontal="right" vertical="center"/>
      <protection/>
    </xf>
    <xf numFmtId="0" fontId="6" fillId="0" borderId="23" xfId="90" applyNumberFormat="1" applyFont="1" applyFill="1" applyBorder="1" applyAlignment="1" applyProtection="1">
      <alignment horizontal="center" vertical="center"/>
      <protection/>
    </xf>
    <xf numFmtId="0" fontId="6" fillId="0" borderId="19" xfId="89" applyNumberFormat="1" applyFont="1" applyFill="1" applyBorder="1" applyAlignment="1" applyProtection="1">
      <alignment horizontal="center" vertical="center" wrapText="1"/>
      <protection/>
    </xf>
    <xf numFmtId="0" fontId="6" fillId="0" borderId="22" xfId="89" applyNumberFormat="1" applyFont="1" applyFill="1" applyBorder="1" applyAlignment="1" applyProtection="1">
      <alignment horizontal="center" vertical="center" wrapText="1"/>
      <protection/>
    </xf>
    <xf numFmtId="0" fontId="72" fillId="0" borderId="21" xfId="85" applyFont="1" applyBorder="1" applyAlignment="1" applyProtection="1">
      <alignment horizontal="center" vertical="top" wrapText="1"/>
      <protection/>
    </xf>
    <xf numFmtId="0" fontId="72" fillId="0" borderId="0" xfId="85" applyFont="1" applyBorder="1" applyAlignment="1" applyProtection="1">
      <alignment horizontal="center" vertical="top" wrapText="1"/>
      <protection/>
    </xf>
    <xf numFmtId="0" fontId="72" fillId="0" borderId="33" xfId="85" applyFont="1" applyBorder="1" applyAlignment="1" applyProtection="1">
      <alignment horizontal="center" vertical="top" wrapText="1"/>
      <protection/>
    </xf>
    <xf numFmtId="168" fontId="6" fillId="0" borderId="21" xfId="89" applyNumberFormat="1" applyFont="1" applyFill="1" applyBorder="1" applyAlignment="1" applyProtection="1">
      <alignment horizontal="center" vertical="center"/>
      <protection/>
    </xf>
    <xf numFmtId="168" fontId="6" fillId="0" borderId="0" xfId="89" applyNumberFormat="1" applyFont="1" applyFill="1" applyBorder="1" applyAlignment="1" applyProtection="1">
      <alignment horizontal="center" vertical="center"/>
      <protection/>
    </xf>
    <xf numFmtId="168" fontId="6" fillId="0" borderId="33" xfId="89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72" fillId="0" borderId="0" xfId="85" applyFont="1" applyFill="1" applyBorder="1" applyAlignment="1" applyProtection="1">
      <alignment horizontal="center" vertical="center" wrapText="1"/>
      <protection/>
    </xf>
    <xf numFmtId="0" fontId="73" fillId="0" borderId="0" xfId="85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37" xfId="0" applyFont="1" applyBorder="1" applyAlignment="1" applyProtection="1">
      <alignment horizontal="left" vertical="center" wrapText="1"/>
      <protection/>
    </xf>
    <xf numFmtId="0" fontId="10" fillId="0" borderId="38" xfId="0" applyFont="1" applyBorder="1" applyAlignment="1" applyProtection="1">
      <alignment horizontal="left" vertical="center" wrapText="1"/>
      <protection/>
    </xf>
    <xf numFmtId="0" fontId="61" fillId="0" borderId="19" xfId="0" applyFont="1" applyBorder="1" applyAlignment="1" applyProtection="1">
      <alignment horizontal="left" vertical="center" wrapText="1"/>
      <protection/>
    </xf>
    <xf numFmtId="0" fontId="8" fillId="0" borderId="19" xfId="86" applyFont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0" fillId="0" borderId="37" xfId="86" applyFont="1" applyBorder="1" applyAlignment="1" applyProtection="1">
      <alignment horizontal="right"/>
      <protection/>
    </xf>
    <xf numFmtId="0" fontId="32" fillId="0" borderId="29" xfId="86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3" fillId="0" borderId="0" xfId="85" applyFont="1" applyFill="1" applyBorder="1" applyAlignment="1" applyProtection="1">
      <alignment horizontal="center" vertical="center" wrapText="1"/>
      <protection/>
    </xf>
    <xf numFmtId="0" fontId="32" fillId="0" borderId="0" xfId="85" applyFont="1" applyFill="1" applyBorder="1" applyAlignment="1" applyProtection="1">
      <alignment horizontal="center" vertical="center" wrapText="1"/>
      <protection/>
    </xf>
    <xf numFmtId="0" fontId="10" fillId="0" borderId="19" xfId="86" applyFont="1" applyBorder="1" applyAlignment="1" applyProtection="1">
      <alignment horizontal="right" vertical="center" wrapText="1"/>
      <protection/>
    </xf>
    <xf numFmtId="0" fontId="13" fillId="0" borderId="24" xfId="0" applyFont="1" applyBorder="1" applyAlignment="1" applyProtection="1">
      <alignment horizontal="right" vertical="center" wrapText="1"/>
      <protection/>
    </xf>
    <xf numFmtId="0" fontId="13" fillId="0" borderId="25" xfId="0" applyFont="1" applyBorder="1" applyAlignment="1" applyProtection="1">
      <alignment horizontal="right" vertical="center" wrapText="1"/>
      <protection/>
    </xf>
  </cellXfs>
  <cellStyles count="9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Normalny 2 2" xfId="86"/>
    <cellStyle name="Normalny 2 3" xfId="87"/>
    <cellStyle name="Normalny 3" xfId="88"/>
    <cellStyle name="Normalny_TER_choszcz_wa" xfId="89"/>
    <cellStyle name="Normalny_TER_Milsko_droga" xfId="90"/>
    <cellStyle name="Obliczenia" xfId="91"/>
    <cellStyle name="Obliczenia 2" xfId="92"/>
    <cellStyle name="Percent" xfId="93"/>
    <cellStyle name="Suma" xfId="94"/>
    <cellStyle name="Suma 2" xfId="95"/>
    <cellStyle name="TableStyleLight1" xfId="96"/>
    <cellStyle name="Tekst objaśnienia" xfId="97"/>
    <cellStyle name="Tekst objaśnienia 2" xfId="98"/>
    <cellStyle name="Tekst ostrzeżenia" xfId="99"/>
    <cellStyle name="Tekst ostrzeżenia 2" xfId="100"/>
    <cellStyle name="Tytuł" xfId="101"/>
    <cellStyle name="Tytuł 2" xfId="102"/>
    <cellStyle name="Uwaga" xfId="103"/>
    <cellStyle name="Uwaga 2" xfId="104"/>
    <cellStyle name="Currency" xfId="105"/>
    <cellStyle name="Currency [0]" xfId="106"/>
    <cellStyle name="Złe 2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D%20przetarg\Kosztorys%20ofertowy\materia&#322;y%20pomocnicze_DW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ZK"/>
      <sheetName val="ROBOTY DROGOWE i KD"/>
      <sheetName val="IT - OBIEKTY INŻYNIERSKIE"/>
      <sheetName val="IT - TELEKOMUNIKACYJNA - ORANGE"/>
      <sheetName val="IT - TELEKOMUNIKACYJNA - WSS"/>
      <sheetName val="IT - ELEKTRYCZNA"/>
      <sheetName val="IT - INSTALACYJNA - GAZOWA"/>
      <sheetName val="SYGNALIZACJA ŚWIETLNA"/>
    </sheetNames>
    <sheetDataSet>
      <sheetData sheetId="1">
        <row r="116">
          <cell r="J116">
            <v>0</v>
          </cell>
        </row>
      </sheetData>
      <sheetData sheetId="2">
        <row r="103">
          <cell r="J103">
            <v>0</v>
          </cell>
        </row>
      </sheetData>
      <sheetData sheetId="3">
        <row r="25">
          <cell r="J25">
            <v>0</v>
          </cell>
        </row>
      </sheetData>
      <sheetData sheetId="4">
        <row r="10">
          <cell r="J10">
            <v>0</v>
          </cell>
        </row>
      </sheetData>
      <sheetData sheetId="5">
        <row r="29">
          <cell r="J29">
            <v>0</v>
          </cell>
        </row>
      </sheetData>
      <sheetData sheetId="6">
        <row r="84">
          <cell r="J84">
            <v>0</v>
          </cell>
        </row>
      </sheetData>
      <sheetData sheetId="7"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70" workbookViewId="0" topLeftCell="A1">
      <selection activeCell="G13" sqref="G13"/>
    </sheetView>
  </sheetViews>
  <sheetFormatPr defaultColWidth="8.796875" defaultRowHeight="14.25"/>
  <cols>
    <col min="1" max="3" width="9.59765625" style="82" customWidth="1"/>
    <col min="4" max="4" width="10.59765625" style="82" customWidth="1"/>
    <col min="5" max="5" width="10.59765625" style="105" customWidth="1"/>
    <col min="6" max="6" width="9" style="105" bestFit="1" customWidth="1"/>
    <col min="7" max="7" width="86.8984375" style="105" customWidth="1"/>
    <col min="8" max="8" width="17.19921875" style="105" bestFit="1" customWidth="1"/>
    <col min="9" max="10" width="10.59765625" style="82" customWidth="1"/>
    <col min="11" max="16384" width="9" style="82" customWidth="1"/>
  </cols>
  <sheetData>
    <row r="1" spans="6:8" ht="14.25">
      <c r="F1" s="106"/>
      <c r="G1" s="107"/>
      <c r="H1" s="108"/>
    </row>
    <row r="2" spans="2:13" ht="27.75" customHeight="1">
      <c r="B2" s="5"/>
      <c r="C2" s="5"/>
      <c r="D2" s="5"/>
      <c r="F2" s="135" t="s">
        <v>111</v>
      </c>
      <c r="G2" s="136"/>
      <c r="H2" s="137"/>
      <c r="I2" s="5"/>
      <c r="J2" s="5"/>
      <c r="K2" s="5"/>
      <c r="L2" s="5"/>
      <c r="M2" s="5"/>
    </row>
    <row r="3" spans="5:8" ht="18">
      <c r="E3" s="1"/>
      <c r="F3" s="8"/>
      <c r="G3" s="1"/>
      <c r="H3" s="109"/>
    </row>
    <row r="4" spans="1:13" s="111" customFormat="1" ht="49.5" customHeight="1">
      <c r="A4" s="110"/>
      <c r="B4" s="110"/>
      <c r="C4" s="110"/>
      <c r="D4" s="110"/>
      <c r="F4" s="132" t="s">
        <v>354</v>
      </c>
      <c r="G4" s="133"/>
      <c r="H4" s="134"/>
      <c r="I4" s="110"/>
      <c r="J4" s="110"/>
      <c r="K4" s="110"/>
      <c r="L4" s="110"/>
      <c r="M4" s="110"/>
    </row>
    <row r="5" spans="6:11" ht="23.25" customHeight="1">
      <c r="F5" s="112"/>
      <c r="G5" s="113"/>
      <c r="H5" s="109"/>
      <c r="I5" s="114"/>
      <c r="J5" s="114"/>
      <c r="K5" s="114"/>
    </row>
    <row r="6" spans="4:11" ht="14.25" customHeight="1">
      <c r="D6" s="114"/>
      <c r="F6" s="131" t="s">
        <v>12</v>
      </c>
      <c r="G6" s="130" t="s">
        <v>13</v>
      </c>
      <c r="H6" s="129" t="s">
        <v>14</v>
      </c>
      <c r="I6" s="114"/>
      <c r="J6" s="114"/>
      <c r="K6" s="114"/>
    </row>
    <row r="7" spans="4:11" ht="14.25" customHeight="1">
      <c r="D7" s="114"/>
      <c r="F7" s="131"/>
      <c r="G7" s="130"/>
      <c r="H7" s="129"/>
      <c r="I7" s="114"/>
      <c r="J7" s="114"/>
      <c r="K7" s="114"/>
    </row>
    <row r="8" spans="4:11" ht="18">
      <c r="D8" s="114"/>
      <c r="F8" s="9">
        <v>1</v>
      </c>
      <c r="G8" s="2">
        <v>2</v>
      </c>
      <c r="H8" s="10">
        <v>3</v>
      </c>
      <c r="I8" s="115"/>
      <c r="J8" s="114"/>
      <c r="K8" s="114"/>
    </row>
    <row r="9" spans="4:11" ht="20.25" customHeight="1">
      <c r="D9" s="114"/>
      <c r="F9" s="11">
        <v>1</v>
      </c>
      <c r="G9" s="3" t="s">
        <v>457</v>
      </c>
      <c r="H9" s="12">
        <f>'[1]ROBOTY DROGOWE i KD'!J116</f>
        <v>0</v>
      </c>
      <c r="I9" s="116"/>
      <c r="J9" s="114"/>
      <c r="K9" s="114"/>
    </row>
    <row r="10" spans="4:11" ht="20.25">
      <c r="D10" s="114"/>
      <c r="F10" s="11">
        <v>2</v>
      </c>
      <c r="G10" s="3" t="s">
        <v>116</v>
      </c>
      <c r="H10" s="12">
        <f>'[1]IT - OBIEKTY INŻYNIERSKIE'!J103</f>
        <v>0</v>
      </c>
      <c r="I10" s="116"/>
      <c r="J10" s="114"/>
      <c r="K10" s="114"/>
    </row>
    <row r="11" spans="4:11" ht="20.25">
      <c r="D11" s="114"/>
      <c r="F11" s="11">
        <v>3</v>
      </c>
      <c r="G11" s="3" t="s">
        <v>114</v>
      </c>
      <c r="H11" s="12">
        <f>'[1]IT - TELEKOMUNIKACYJNA - ORANGE'!J25</f>
        <v>0</v>
      </c>
      <c r="I11" s="115"/>
      <c r="J11" s="114"/>
      <c r="K11" s="114"/>
    </row>
    <row r="12" spans="4:11" ht="20.25">
      <c r="D12" s="114"/>
      <c r="F12" s="11">
        <v>4</v>
      </c>
      <c r="G12" s="3" t="s">
        <v>115</v>
      </c>
      <c r="H12" s="12">
        <f>'[1]IT - TELEKOMUNIKACYJNA - WSS'!J10</f>
        <v>0</v>
      </c>
      <c r="I12" s="115"/>
      <c r="J12" s="114"/>
      <c r="K12" s="114"/>
    </row>
    <row r="13" spans="4:11" ht="20.25">
      <c r="D13" s="114"/>
      <c r="F13" s="11">
        <v>5</v>
      </c>
      <c r="G13" s="3" t="s">
        <v>112</v>
      </c>
      <c r="H13" s="12">
        <f>'[1]IT - ELEKTRYCZNA'!J29</f>
        <v>0</v>
      </c>
      <c r="I13" s="114"/>
      <c r="J13" s="114"/>
      <c r="K13" s="114"/>
    </row>
    <row r="14" spans="4:11" ht="20.25">
      <c r="D14" s="114"/>
      <c r="F14" s="11">
        <v>6</v>
      </c>
      <c r="G14" s="3" t="s">
        <v>456</v>
      </c>
      <c r="H14" s="12">
        <f>'[1]IT - INSTALACYJNA - GAZOWA'!J84</f>
        <v>0</v>
      </c>
      <c r="I14" s="114"/>
      <c r="J14" s="114"/>
      <c r="K14" s="114"/>
    </row>
    <row r="15" spans="5:11" ht="20.25">
      <c r="E15" s="113"/>
      <c r="F15" s="11">
        <v>7</v>
      </c>
      <c r="G15" s="3" t="s">
        <v>557</v>
      </c>
      <c r="H15" s="12">
        <f>'[1]SYGNALIZACJA ŚWIETLNA'!H6</f>
        <v>0</v>
      </c>
      <c r="I15" s="114"/>
      <c r="J15" s="114"/>
      <c r="K15" s="114"/>
    </row>
    <row r="16" spans="6:8" ht="20.25">
      <c r="F16" s="13">
        <v>8</v>
      </c>
      <c r="G16" s="4" t="s">
        <v>558</v>
      </c>
      <c r="H16" s="12">
        <f>ROUND(SUM(H9:H15),2)</f>
        <v>0</v>
      </c>
    </row>
    <row r="17" spans="6:8" ht="20.25">
      <c r="F17" s="13">
        <v>9</v>
      </c>
      <c r="G17" s="4" t="s">
        <v>559</v>
      </c>
      <c r="H17" s="12">
        <f>ROUND(0.03*H16,2)</f>
        <v>0</v>
      </c>
    </row>
    <row r="18" spans="6:8" ht="20.25">
      <c r="F18" s="13">
        <v>10</v>
      </c>
      <c r="G18" s="4" t="s">
        <v>560</v>
      </c>
      <c r="H18" s="12">
        <f>ROUND(H16+H17,2)</f>
        <v>0</v>
      </c>
    </row>
    <row r="19" spans="6:8" ht="20.25">
      <c r="F19" s="13">
        <v>11</v>
      </c>
      <c r="G19" s="4" t="s">
        <v>561</v>
      </c>
      <c r="H19" s="12">
        <f>ROUND(0.23*H18,2)</f>
        <v>0</v>
      </c>
    </row>
    <row r="20" spans="6:8" ht="21" thickBot="1">
      <c r="F20" s="14">
        <v>12</v>
      </c>
      <c r="G20" s="15" t="s">
        <v>562</v>
      </c>
      <c r="H20" s="16">
        <f>ROUND(H18+H19,2)</f>
        <v>0</v>
      </c>
    </row>
    <row r="26" ht="14.25">
      <c r="H26" s="117"/>
    </row>
    <row r="27" ht="14.25">
      <c r="H27" s="118"/>
    </row>
    <row r="30" spans="2:11" ht="14.25">
      <c r="B30" s="114"/>
      <c r="C30" s="114"/>
      <c r="D30" s="114"/>
      <c r="E30" s="113"/>
      <c r="I30" s="114"/>
      <c r="J30" s="114"/>
      <c r="K30" s="114"/>
    </row>
    <row r="31" spans="2:11" ht="14.25">
      <c r="B31" s="114"/>
      <c r="C31" s="114"/>
      <c r="D31" s="114"/>
      <c r="E31" s="113"/>
      <c r="I31" s="114"/>
      <c r="J31" s="114"/>
      <c r="K31" s="114"/>
    </row>
    <row r="32" spans="2:11" ht="14.25">
      <c r="B32" s="114"/>
      <c r="C32" s="114"/>
      <c r="D32" s="114"/>
      <c r="E32" s="113"/>
      <c r="F32" s="113"/>
      <c r="G32" s="113"/>
      <c r="H32" s="113"/>
      <c r="I32" s="114"/>
      <c r="J32" s="114"/>
      <c r="K32" s="114"/>
    </row>
    <row r="33" spans="2:11" ht="14.25">
      <c r="B33" s="114"/>
      <c r="C33" s="114"/>
      <c r="D33" s="114"/>
      <c r="E33" s="113"/>
      <c r="F33" s="113"/>
      <c r="G33" s="113"/>
      <c r="H33" s="113"/>
      <c r="I33" s="114"/>
      <c r="J33" s="114"/>
      <c r="K33" s="114"/>
    </row>
    <row r="34" spans="2:11" ht="14.25">
      <c r="B34" s="114"/>
      <c r="C34" s="114"/>
      <c r="D34" s="114"/>
      <c r="E34" s="113"/>
      <c r="F34" s="113"/>
      <c r="G34" s="113"/>
      <c r="H34" s="113"/>
      <c r="I34" s="114"/>
      <c r="J34" s="114"/>
      <c r="K34" s="114"/>
    </row>
    <row r="35" spans="2:11" ht="14.25">
      <c r="B35" s="114"/>
      <c r="C35" s="114"/>
      <c r="D35" s="114"/>
      <c r="E35" s="113"/>
      <c r="F35" s="113"/>
      <c r="G35" s="113"/>
      <c r="H35" s="113"/>
      <c r="I35" s="114"/>
      <c r="J35" s="114"/>
      <c r="K35" s="114"/>
    </row>
    <row r="36" spans="6:8" ht="14.25">
      <c r="F36" s="113"/>
      <c r="G36" s="113"/>
      <c r="H36" s="113"/>
    </row>
    <row r="37" spans="6:8" ht="14.25">
      <c r="F37" s="113"/>
      <c r="G37" s="113"/>
      <c r="H37" s="113"/>
    </row>
    <row r="60" spans="3:9" ht="14.25">
      <c r="C60" s="114"/>
      <c r="D60" s="114"/>
      <c r="E60" s="113"/>
      <c r="F60" s="113"/>
      <c r="G60" s="113"/>
      <c r="H60" s="113"/>
      <c r="I60" s="114"/>
    </row>
    <row r="61" spans="3:9" ht="14.25">
      <c r="C61" s="114"/>
      <c r="D61" s="114"/>
      <c r="E61" s="113"/>
      <c r="F61" s="113"/>
      <c r="G61" s="113"/>
      <c r="H61" s="113"/>
      <c r="I61" s="114"/>
    </row>
    <row r="62" spans="3:9" ht="14.25">
      <c r="C62" s="114"/>
      <c r="D62" s="114"/>
      <c r="E62" s="113"/>
      <c r="F62" s="113"/>
      <c r="G62" s="113"/>
      <c r="H62" s="113"/>
      <c r="I62" s="114"/>
    </row>
    <row r="63" spans="3:9" ht="14.25">
      <c r="C63" s="114"/>
      <c r="D63" s="114"/>
      <c r="E63" s="113"/>
      <c r="F63" s="113"/>
      <c r="G63" s="113"/>
      <c r="H63" s="113"/>
      <c r="I63" s="114"/>
    </row>
    <row r="64" spans="3:9" ht="14.25">
      <c r="C64" s="114"/>
      <c r="D64" s="114"/>
      <c r="E64" s="113"/>
      <c r="F64" s="113"/>
      <c r="G64" s="113"/>
      <c r="H64" s="113"/>
      <c r="I64" s="114"/>
    </row>
    <row r="65" spans="3:9" ht="14.25">
      <c r="C65" s="114"/>
      <c r="D65" s="114"/>
      <c r="E65" s="113"/>
      <c r="F65" s="113"/>
      <c r="G65" s="113"/>
      <c r="H65" s="113"/>
      <c r="I65" s="114"/>
    </row>
    <row r="66" spans="3:9" ht="14.25">
      <c r="C66" s="114"/>
      <c r="D66" s="114"/>
      <c r="E66" s="113"/>
      <c r="F66" s="113"/>
      <c r="G66" s="113"/>
      <c r="H66" s="113"/>
      <c r="I66" s="114"/>
    </row>
  </sheetData>
  <sheetProtection/>
  <mergeCells count="5">
    <mergeCell ref="H6:H7"/>
    <mergeCell ref="G6:G7"/>
    <mergeCell ref="F6:F7"/>
    <mergeCell ref="F4:H4"/>
    <mergeCell ref="F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17"/>
  <sheetViews>
    <sheetView view="pageBreakPreview" zoomScale="130" zoomScaleSheetLayoutView="130" workbookViewId="0" topLeftCell="A1">
      <selection activeCell="F10" sqref="F10"/>
    </sheetView>
  </sheetViews>
  <sheetFormatPr defaultColWidth="8.796875" defaultRowHeight="14.25"/>
  <cols>
    <col min="1" max="3" width="2" style="17" customWidth="1"/>
    <col min="4" max="4" width="5.09765625" style="51" customWidth="1"/>
    <col min="5" max="5" width="9.09765625" style="51" customWidth="1"/>
    <col min="6" max="6" width="40.59765625" style="52" customWidth="1"/>
    <col min="7" max="7" width="6.09765625" style="53" customWidth="1"/>
    <col min="8" max="8" width="7.59765625" style="54" customWidth="1"/>
    <col min="9" max="9" width="9.59765625" style="55" customWidth="1"/>
    <col min="10" max="10" width="10.59765625" style="25" customWidth="1"/>
    <col min="11" max="11" width="12.59765625" style="25" customWidth="1"/>
    <col min="12" max="12" width="11.19921875" style="25" bestFit="1" customWidth="1"/>
    <col min="13" max="13" width="9.8984375" style="25" bestFit="1" customWidth="1"/>
    <col min="14" max="16384" width="9" style="25" customWidth="1"/>
  </cols>
  <sheetData>
    <row r="1" spans="4:10" s="17" customFormat="1" ht="39.75" customHeight="1">
      <c r="D1" s="139" t="s">
        <v>547</v>
      </c>
      <c r="E1" s="139"/>
      <c r="F1" s="139"/>
      <c r="G1" s="139"/>
      <c r="H1" s="139"/>
      <c r="I1" s="139"/>
      <c r="J1" s="139"/>
    </row>
    <row r="2" spans="1:10" s="18" customFormat="1" ht="39" customHeight="1">
      <c r="A2" s="17"/>
      <c r="B2" s="17"/>
      <c r="C2" s="17"/>
      <c r="D2" s="140" t="s">
        <v>355</v>
      </c>
      <c r="E2" s="140"/>
      <c r="F2" s="140"/>
      <c r="G2" s="140"/>
      <c r="H2" s="140"/>
      <c r="I2" s="140"/>
      <c r="J2" s="140"/>
    </row>
    <row r="3" spans="4:10" ht="15" customHeight="1">
      <c r="D3" s="19"/>
      <c r="E3" s="19"/>
      <c r="F3" s="20"/>
      <c r="G3" s="21"/>
      <c r="H3" s="22"/>
      <c r="I3" s="23"/>
      <c r="J3" s="24"/>
    </row>
    <row r="4" spans="1:10" s="29" customFormat="1" ht="22.5">
      <c r="A4" s="26"/>
      <c r="B4" s="26"/>
      <c r="C4" s="26"/>
      <c r="D4" s="27" t="s">
        <v>0</v>
      </c>
      <c r="E4" s="27" t="s">
        <v>49</v>
      </c>
      <c r="F4" s="27" t="s">
        <v>1</v>
      </c>
      <c r="G4" s="28" t="s">
        <v>23</v>
      </c>
      <c r="H4" s="28" t="s">
        <v>2</v>
      </c>
      <c r="I4" s="27" t="s">
        <v>15</v>
      </c>
      <c r="J4" s="27" t="s">
        <v>79</v>
      </c>
    </row>
    <row r="5" spans="4:41" ht="14.25" customHeight="1">
      <c r="D5" s="30"/>
      <c r="E5" s="30"/>
      <c r="F5" s="144" t="s">
        <v>3</v>
      </c>
      <c r="G5" s="144"/>
      <c r="H5" s="144"/>
      <c r="I5" s="144"/>
      <c r="J5" s="31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4:41" ht="15">
      <c r="D6" s="30">
        <v>1</v>
      </c>
      <c r="E6" s="30" t="s">
        <v>50</v>
      </c>
      <c r="F6" s="34" t="s">
        <v>80</v>
      </c>
      <c r="G6" s="35" t="s">
        <v>24</v>
      </c>
      <c r="H6" s="35">
        <v>0.4</v>
      </c>
      <c r="I6" s="56"/>
      <c r="J6" s="36">
        <f>ROUND(H6*I6,2)</f>
        <v>0</v>
      </c>
      <c r="K6" s="37"/>
      <c r="L6" s="38"/>
      <c r="M6" s="39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4:41" ht="15">
      <c r="D7" s="30">
        <v>2</v>
      </c>
      <c r="E7" s="30" t="s">
        <v>50</v>
      </c>
      <c r="F7" s="34" t="s">
        <v>81</v>
      </c>
      <c r="G7" s="35" t="s">
        <v>61</v>
      </c>
      <c r="H7" s="35">
        <v>1</v>
      </c>
      <c r="I7" s="56"/>
      <c r="J7" s="36">
        <f aca="true" t="shared" si="0" ref="J7:J15">ROUND(H7*I7,2)</f>
        <v>0</v>
      </c>
      <c r="K7" s="37"/>
      <c r="L7" s="3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4:41" ht="22.5">
      <c r="D8" s="30">
        <v>3</v>
      </c>
      <c r="E8" s="30" t="s">
        <v>51</v>
      </c>
      <c r="F8" s="34" t="s">
        <v>564</v>
      </c>
      <c r="G8" s="35" t="s">
        <v>4</v>
      </c>
      <c r="H8" s="35">
        <v>36</v>
      </c>
      <c r="I8" s="56"/>
      <c r="J8" s="36">
        <f t="shared" si="0"/>
        <v>0</v>
      </c>
      <c r="K8" s="37"/>
      <c r="L8" s="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4:41" ht="22.5">
      <c r="D9" s="30">
        <v>4</v>
      </c>
      <c r="E9" s="30" t="s">
        <v>51</v>
      </c>
      <c r="F9" s="34" t="s">
        <v>565</v>
      </c>
      <c r="G9" s="35" t="s">
        <v>4</v>
      </c>
      <c r="H9" s="35">
        <v>12</v>
      </c>
      <c r="I9" s="56"/>
      <c r="J9" s="36">
        <f t="shared" si="0"/>
        <v>0</v>
      </c>
      <c r="K9" s="37"/>
      <c r="L9" s="3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4:41" ht="22.5">
      <c r="D10" s="30">
        <v>5</v>
      </c>
      <c r="E10" s="30" t="s">
        <v>51</v>
      </c>
      <c r="F10" s="34" t="s">
        <v>566</v>
      </c>
      <c r="G10" s="35" t="s">
        <v>4</v>
      </c>
      <c r="H10" s="35">
        <v>10</v>
      </c>
      <c r="I10" s="56"/>
      <c r="J10" s="36">
        <f t="shared" si="0"/>
        <v>0</v>
      </c>
      <c r="K10" s="37"/>
      <c r="L10" s="3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4:41" ht="22.5">
      <c r="D11" s="30">
        <v>6</v>
      </c>
      <c r="E11" s="30" t="s">
        <v>51</v>
      </c>
      <c r="F11" s="34" t="s">
        <v>567</v>
      </c>
      <c r="G11" s="35" t="s">
        <v>4</v>
      </c>
      <c r="H11" s="35">
        <v>6</v>
      </c>
      <c r="I11" s="56"/>
      <c r="J11" s="36">
        <f t="shared" si="0"/>
        <v>0</v>
      </c>
      <c r="K11" s="37"/>
      <c r="L11" s="38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spans="4:41" ht="22.5">
      <c r="D12" s="30">
        <v>7</v>
      </c>
      <c r="E12" s="30" t="s">
        <v>51</v>
      </c>
      <c r="F12" s="34" t="s">
        <v>568</v>
      </c>
      <c r="G12" s="35" t="s">
        <v>4</v>
      </c>
      <c r="H12" s="35">
        <v>1</v>
      </c>
      <c r="I12" s="56"/>
      <c r="J12" s="36">
        <f t="shared" si="0"/>
        <v>0</v>
      </c>
      <c r="K12" s="37"/>
      <c r="L12" s="38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4:41" ht="22.5">
      <c r="D13" s="30">
        <v>8</v>
      </c>
      <c r="E13" s="30" t="s">
        <v>51</v>
      </c>
      <c r="F13" s="34" t="s">
        <v>569</v>
      </c>
      <c r="G13" s="35" t="s">
        <v>4</v>
      </c>
      <c r="H13" s="35">
        <v>1</v>
      </c>
      <c r="I13" s="56"/>
      <c r="J13" s="36">
        <f t="shared" si="0"/>
        <v>0</v>
      </c>
      <c r="K13" s="37"/>
      <c r="L13" s="38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s="41" customFormat="1" ht="22.5">
      <c r="A14" s="17"/>
      <c r="B14" s="17"/>
      <c r="C14" s="17"/>
      <c r="D14" s="30">
        <v>9</v>
      </c>
      <c r="E14" s="30" t="s">
        <v>51</v>
      </c>
      <c r="F14" s="34" t="s">
        <v>570</v>
      </c>
      <c r="G14" s="35" t="s">
        <v>4</v>
      </c>
      <c r="H14" s="35">
        <v>1</v>
      </c>
      <c r="I14" s="56"/>
      <c r="J14" s="36">
        <f t="shared" si="0"/>
        <v>0</v>
      </c>
      <c r="K14" s="37"/>
      <c r="L14" s="38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4:41" ht="22.5">
      <c r="D15" s="30">
        <v>10</v>
      </c>
      <c r="E15" s="30" t="s">
        <v>51</v>
      </c>
      <c r="F15" s="34" t="s">
        <v>82</v>
      </c>
      <c r="G15" s="35" t="s">
        <v>110</v>
      </c>
      <c r="H15" s="35">
        <v>0.01</v>
      </c>
      <c r="I15" s="56"/>
      <c r="J15" s="36">
        <f t="shared" si="0"/>
        <v>0</v>
      </c>
      <c r="K15" s="37"/>
      <c r="L15" s="3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4:41" ht="15">
      <c r="D16" s="30"/>
      <c r="E16" s="30"/>
      <c r="F16" s="141" t="s">
        <v>5</v>
      </c>
      <c r="G16" s="142"/>
      <c r="H16" s="142"/>
      <c r="I16" s="143"/>
      <c r="J16" s="42"/>
      <c r="K16" s="37"/>
      <c r="L16" s="38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4:41" ht="33.75">
      <c r="D17" s="30">
        <v>11</v>
      </c>
      <c r="E17" s="30" t="s">
        <v>450</v>
      </c>
      <c r="F17" s="34" t="s">
        <v>396</v>
      </c>
      <c r="G17" s="35" t="s">
        <v>7</v>
      </c>
      <c r="H17" s="35">
        <v>240</v>
      </c>
      <c r="I17" s="56"/>
      <c r="J17" s="36">
        <f>ROUND(H17*I17,2)</f>
        <v>0</v>
      </c>
      <c r="K17" s="37"/>
      <c r="L17" s="38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4:41" ht="22.5">
      <c r="D18" s="30">
        <v>12</v>
      </c>
      <c r="E18" s="30" t="s">
        <v>451</v>
      </c>
      <c r="F18" s="34" t="s">
        <v>397</v>
      </c>
      <c r="G18" s="35" t="s">
        <v>6</v>
      </c>
      <c r="H18" s="35">
        <v>84</v>
      </c>
      <c r="I18" s="56"/>
      <c r="J18" s="36">
        <f aca="true" t="shared" si="1" ref="J18:J35">ROUND(H18*I18,2)</f>
        <v>0</v>
      </c>
      <c r="K18" s="37"/>
      <c r="L18" s="3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4:41" ht="33.75">
      <c r="D19" s="30">
        <v>13</v>
      </c>
      <c r="E19" s="30" t="s">
        <v>52</v>
      </c>
      <c r="F19" s="34" t="s">
        <v>398</v>
      </c>
      <c r="G19" s="35" t="s">
        <v>6</v>
      </c>
      <c r="H19" s="35">
        <v>157</v>
      </c>
      <c r="I19" s="56"/>
      <c r="J19" s="36">
        <f t="shared" si="1"/>
        <v>0</v>
      </c>
      <c r="K19" s="37"/>
      <c r="L19" s="38"/>
      <c r="M19" s="43"/>
      <c r="N19" s="43"/>
      <c r="O19" s="4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4:41" ht="22.5">
      <c r="D20" s="30">
        <v>14</v>
      </c>
      <c r="E20" s="30" t="s">
        <v>52</v>
      </c>
      <c r="F20" s="34" t="s">
        <v>399</v>
      </c>
      <c r="G20" s="35" t="s">
        <v>6</v>
      </c>
      <c r="H20" s="35">
        <v>162</v>
      </c>
      <c r="I20" s="56"/>
      <c r="J20" s="36">
        <f t="shared" si="1"/>
        <v>0</v>
      </c>
      <c r="K20" s="37"/>
      <c r="L20" s="38"/>
      <c r="M20" s="43"/>
      <c r="N20" s="43"/>
      <c r="O20" s="4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4:41" ht="45">
      <c r="D21" s="30">
        <v>15</v>
      </c>
      <c r="E21" s="30" t="s">
        <v>52</v>
      </c>
      <c r="F21" s="34" t="s">
        <v>400</v>
      </c>
      <c r="G21" s="35" t="s">
        <v>7</v>
      </c>
      <c r="H21" s="35">
        <v>329</v>
      </c>
      <c r="I21" s="56"/>
      <c r="J21" s="36">
        <f t="shared" si="1"/>
        <v>0</v>
      </c>
      <c r="K21" s="37"/>
      <c r="L21" s="38"/>
      <c r="M21" s="44"/>
      <c r="N21" s="43"/>
      <c r="O21" s="4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4:41" ht="15">
      <c r="D22" s="30">
        <v>16</v>
      </c>
      <c r="E22" s="30" t="s">
        <v>52</v>
      </c>
      <c r="F22" s="34" t="s">
        <v>29</v>
      </c>
      <c r="G22" s="35" t="s">
        <v>8</v>
      </c>
      <c r="H22" s="35">
        <v>266</v>
      </c>
      <c r="I22" s="56"/>
      <c r="J22" s="36">
        <f t="shared" si="1"/>
        <v>0</v>
      </c>
      <c r="K22" s="37"/>
      <c r="L22" s="38"/>
      <c r="M22" s="43"/>
      <c r="N22" s="43"/>
      <c r="O22" s="4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4:41" ht="15">
      <c r="D23" s="30">
        <v>17</v>
      </c>
      <c r="E23" s="30" t="s">
        <v>52</v>
      </c>
      <c r="F23" s="34" t="s">
        <v>401</v>
      </c>
      <c r="G23" s="35" t="s">
        <v>8</v>
      </c>
      <c r="H23" s="35">
        <v>1</v>
      </c>
      <c r="I23" s="56"/>
      <c r="J23" s="36">
        <f t="shared" si="1"/>
        <v>0</v>
      </c>
      <c r="K23" s="37"/>
      <c r="L23" s="38"/>
      <c r="M23" s="43"/>
      <c r="N23" s="43"/>
      <c r="O23" s="4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4:41" ht="15">
      <c r="D24" s="30">
        <v>18</v>
      </c>
      <c r="E24" s="30" t="s">
        <v>52</v>
      </c>
      <c r="F24" s="34" t="s">
        <v>402</v>
      </c>
      <c r="G24" s="35" t="s">
        <v>8</v>
      </c>
      <c r="H24" s="35">
        <v>90</v>
      </c>
      <c r="I24" s="56"/>
      <c r="J24" s="36">
        <f t="shared" si="1"/>
        <v>0</v>
      </c>
      <c r="K24" s="37"/>
      <c r="L24" s="38"/>
      <c r="M24" s="43"/>
      <c r="N24" s="43"/>
      <c r="O24" s="4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4:41" ht="15">
      <c r="D25" s="30">
        <v>19</v>
      </c>
      <c r="E25" s="30" t="s">
        <v>52</v>
      </c>
      <c r="F25" s="34" t="s">
        <v>28</v>
      </c>
      <c r="G25" s="35" t="s">
        <v>8</v>
      </c>
      <c r="H25" s="35">
        <v>308</v>
      </c>
      <c r="I25" s="56"/>
      <c r="J25" s="36">
        <f t="shared" si="1"/>
        <v>0</v>
      </c>
      <c r="K25" s="37"/>
      <c r="L25" s="38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4:41" ht="22.5">
      <c r="D26" s="30">
        <v>20</v>
      </c>
      <c r="E26" s="30" t="s">
        <v>52</v>
      </c>
      <c r="F26" s="34" t="s">
        <v>403</v>
      </c>
      <c r="G26" s="35" t="s">
        <v>8</v>
      </c>
      <c r="H26" s="35">
        <v>181</v>
      </c>
      <c r="I26" s="56"/>
      <c r="J26" s="36">
        <f t="shared" si="1"/>
        <v>0</v>
      </c>
      <c r="K26" s="37"/>
      <c r="L26" s="38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4:41" ht="33.75">
      <c r="D27" s="30">
        <v>21</v>
      </c>
      <c r="E27" s="30" t="s">
        <v>52</v>
      </c>
      <c r="F27" s="34" t="s">
        <v>404</v>
      </c>
      <c r="G27" s="35" t="s">
        <v>4</v>
      </c>
      <c r="H27" s="35">
        <v>1</v>
      </c>
      <c r="I27" s="56"/>
      <c r="J27" s="36">
        <f t="shared" si="1"/>
        <v>0</v>
      </c>
      <c r="K27" s="37"/>
      <c r="L27" s="3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4:41" ht="45">
      <c r="D28" s="30">
        <v>22</v>
      </c>
      <c r="E28" s="30" t="s">
        <v>52</v>
      </c>
      <c r="F28" s="34" t="s">
        <v>405</v>
      </c>
      <c r="G28" s="35" t="s">
        <v>6</v>
      </c>
      <c r="H28" s="35">
        <v>30</v>
      </c>
      <c r="I28" s="56"/>
      <c r="J28" s="36">
        <f t="shared" si="1"/>
        <v>0</v>
      </c>
      <c r="K28" s="37"/>
      <c r="L28" s="38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4:41" ht="15">
      <c r="D29" s="30">
        <v>23</v>
      </c>
      <c r="E29" s="30" t="s">
        <v>52</v>
      </c>
      <c r="F29" s="34" t="s">
        <v>406</v>
      </c>
      <c r="G29" s="35" t="s">
        <v>6</v>
      </c>
      <c r="H29" s="35">
        <v>9</v>
      </c>
      <c r="I29" s="56"/>
      <c r="J29" s="36">
        <f t="shared" si="1"/>
        <v>0</v>
      </c>
      <c r="K29" s="37"/>
      <c r="L29" s="3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4:41" ht="15">
      <c r="D30" s="30">
        <v>24</v>
      </c>
      <c r="E30" s="30" t="s">
        <v>52</v>
      </c>
      <c r="F30" s="34" t="s">
        <v>407</v>
      </c>
      <c r="G30" s="35" t="s">
        <v>78</v>
      </c>
      <c r="H30" s="35">
        <v>1</v>
      </c>
      <c r="I30" s="56"/>
      <c r="J30" s="36">
        <f t="shared" si="1"/>
        <v>0</v>
      </c>
      <c r="K30" s="37"/>
      <c r="L30" s="3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4:41" ht="15">
      <c r="D31" s="30">
        <v>25</v>
      </c>
      <c r="E31" s="30" t="s">
        <v>52</v>
      </c>
      <c r="F31" s="34" t="s">
        <v>83</v>
      </c>
      <c r="G31" s="35" t="s">
        <v>78</v>
      </c>
      <c r="H31" s="35">
        <v>6</v>
      </c>
      <c r="I31" s="56"/>
      <c r="J31" s="36">
        <f t="shared" si="1"/>
        <v>0</v>
      </c>
      <c r="K31" s="37"/>
      <c r="L31" s="3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4:41" ht="33.75">
      <c r="D32" s="30">
        <v>26</v>
      </c>
      <c r="E32" s="30" t="s">
        <v>52</v>
      </c>
      <c r="F32" s="34" t="s">
        <v>408</v>
      </c>
      <c r="G32" s="35" t="s">
        <v>4</v>
      </c>
      <c r="H32" s="35">
        <v>15</v>
      </c>
      <c r="I32" s="56"/>
      <c r="J32" s="36">
        <f t="shared" si="1"/>
        <v>0</v>
      </c>
      <c r="K32" s="37"/>
      <c r="L32" s="3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4:41" ht="22.5">
      <c r="D33" s="30">
        <v>27</v>
      </c>
      <c r="E33" s="30" t="s">
        <v>52</v>
      </c>
      <c r="F33" s="34" t="s">
        <v>409</v>
      </c>
      <c r="G33" s="35" t="s">
        <v>4</v>
      </c>
      <c r="H33" s="35">
        <v>2</v>
      </c>
      <c r="I33" s="56"/>
      <c r="J33" s="36">
        <f t="shared" si="1"/>
        <v>0</v>
      </c>
      <c r="K33" s="37"/>
      <c r="L33" s="38"/>
      <c r="M33" s="4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4:41" ht="45">
      <c r="D34" s="30">
        <v>28</v>
      </c>
      <c r="E34" s="30" t="s">
        <v>52</v>
      </c>
      <c r="F34" s="34" t="s">
        <v>31</v>
      </c>
      <c r="G34" s="35" t="s">
        <v>8</v>
      </c>
      <c r="H34" s="35">
        <v>266</v>
      </c>
      <c r="I34" s="56"/>
      <c r="J34" s="36">
        <f t="shared" si="1"/>
        <v>0</v>
      </c>
      <c r="K34" s="37"/>
      <c r="L34" s="38"/>
      <c r="M34" s="4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s="41" customFormat="1" ht="33.75">
      <c r="A35" s="17"/>
      <c r="B35" s="17"/>
      <c r="C35" s="17"/>
      <c r="D35" s="30">
        <v>29</v>
      </c>
      <c r="E35" s="30" t="s">
        <v>52</v>
      </c>
      <c r="F35" s="34" t="s">
        <v>30</v>
      </c>
      <c r="G35" s="35" t="s">
        <v>8</v>
      </c>
      <c r="H35" s="35">
        <v>703</v>
      </c>
      <c r="I35" s="56"/>
      <c r="J35" s="36">
        <f t="shared" si="1"/>
        <v>0</v>
      </c>
      <c r="K35" s="37"/>
      <c r="L35" s="38"/>
      <c r="M35" s="45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4:41" ht="15">
      <c r="D36" s="30"/>
      <c r="E36" s="30"/>
      <c r="F36" s="138" t="s">
        <v>9</v>
      </c>
      <c r="G36" s="138"/>
      <c r="H36" s="138"/>
      <c r="I36" s="138"/>
      <c r="J36" s="42"/>
      <c r="K36" s="37"/>
      <c r="L36" s="38"/>
      <c r="M36" s="4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1" s="41" customFormat="1" ht="33.75">
      <c r="A37" s="17"/>
      <c r="B37" s="17"/>
      <c r="C37" s="17"/>
      <c r="D37" s="30">
        <v>30</v>
      </c>
      <c r="E37" s="30" t="s">
        <v>458</v>
      </c>
      <c r="F37" s="34" t="s">
        <v>32</v>
      </c>
      <c r="G37" s="35" t="s">
        <v>8</v>
      </c>
      <c r="H37" s="35">
        <v>5493</v>
      </c>
      <c r="I37" s="56"/>
      <c r="J37" s="36">
        <f>ROUND(H37*I37,2)</f>
        <v>0</v>
      </c>
      <c r="K37" s="37"/>
      <c r="L37" s="38"/>
      <c r="M37" s="45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4:41" ht="33.75">
      <c r="D38" s="30">
        <v>31</v>
      </c>
      <c r="E38" s="30" t="s">
        <v>458</v>
      </c>
      <c r="F38" s="34" t="s">
        <v>33</v>
      </c>
      <c r="G38" s="35" t="s">
        <v>8</v>
      </c>
      <c r="H38" s="35">
        <v>610</v>
      </c>
      <c r="I38" s="56"/>
      <c r="J38" s="36">
        <f aca="true" t="shared" si="2" ref="J38:J101">ROUND(H38*I38,2)</f>
        <v>0</v>
      </c>
      <c r="K38" s="37"/>
      <c r="L38" s="38"/>
      <c r="M38" s="4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4:41" ht="45">
      <c r="D39" s="30">
        <v>32</v>
      </c>
      <c r="E39" s="30" t="s">
        <v>459</v>
      </c>
      <c r="F39" s="34" t="s">
        <v>34</v>
      </c>
      <c r="G39" s="35" t="s">
        <v>8</v>
      </c>
      <c r="H39" s="35">
        <v>4295</v>
      </c>
      <c r="I39" s="56"/>
      <c r="J39" s="36">
        <f t="shared" si="2"/>
        <v>0</v>
      </c>
      <c r="K39" s="37"/>
      <c r="L39" s="38"/>
      <c r="M39" s="4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4:41" ht="22.5">
      <c r="D40" s="30">
        <v>33</v>
      </c>
      <c r="E40" s="30" t="s">
        <v>458</v>
      </c>
      <c r="F40" s="34" t="s">
        <v>35</v>
      </c>
      <c r="G40" s="35" t="s">
        <v>7</v>
      </c>
      <c r="H40" s="35">
        <v>187</v>
      </c>
      <c r="I40" s="56"/>
      <c r="J40" s="36">
        <f t="shared" si="2"/>
        <v>0</v>
      </c>
      <c r="K40" s="37"/>
      <c r="L40" s="38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4:41" ht="22.5">
      <c r="D41" s="30">
        <v>34</v>
      </c>
      <c r="E41" s="30" t="s">
        <v>460</v>
      </c>
      <c r="F41" s="34" t="s">
        <v>84</v>
      </c>
      <c r="G41" s="35" t="s">
        <v>8</v>
      </c>
      <c r="H41" s="35">
        <v>484</v>
      </c>
      <c r="I41" s="56"/>
      <c r="J41" s="36">
        <f t="shared" si="2"/>
        <v>0</v>
      </c>
      <c r="K41" s="37"/>
      <c r="L41" s="3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4:41" ht="45">
      <c r="D42" s="30">
        <v>35</v>
      </c>
      <c r="E42" s="30" t="s">
        <v>461</v>
      </c>
      <c r="F42" s="34" t="s">
        <v>410</v>
      </c>
      <c r="G42" s="35" t="s">
        <v>6</v>
      </c>
      <c r="H42" s="35">
        <v>49</v>
      </c>
      <c r="I42" s="56"/>
      <c r="J42" s="36">
        <f t="shared" si="2"/>
        <v>0</v>
      </c>
      <c r="K42" s="37"/>
      <c r="L42" s="38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1:41" s="41" customFormat="1" ht="15">
      <c r="A43" s="17"/>
      <c r="B43" s="17"/>
      <c r="C43" s="17"/>
      <c r="D43" s="30"/>
      <c r="E43" s="30"/>
      <c r="F43" s="138" t="s">
        <v>411</v>
      </c>
      <c r="G43" s="138"/>
      <c r="H43" s="138"/>
      <c r="I43" s="138"/>
      <c r="J43" s="42"/>
      <c r="K43" s="37"/>
      <c r="L43" s="38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4:41" ht="22.5">
      <c r="D44" s="30">
        <v>36</v>
      </c>
      <c r="E44" s="30" t="s">
        <v>462</v>
      </c>
      <c r="F44" s="34" t="s">
        <v>412</v>
      </c>
      <c r="G44" s="35" t="s">
        <v>8</v>
      </c>
      <c r="H44" s="35">
        <v>21</v>
      </c>
      <c r="I44" s="56"/>
      <c r="J44" s="36">
        <f t="shared" si="2"/>
        <v>0</v>
      </c>
      <c r="K44" s="37"/>
      <c r="L44" s="3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spans="4:41" ht="15">
      <c r="D45" s="30">
        <v>37</v>
      </c>
      <c r="E45" s="30" t="s">
        <v>462</v>
      </c>
      <c r="F45" s="34" t="s">
        <v>413</v>
      </c>
      <c r="G45" s="35" t="s">
        <v>8</v>
      </c>
      <c r="H45" s="35">
        <v>21</v>
      </c>
      <c r="I45" s="56"/>
      <c r="J45" s="36">
        <f t="shared" si="2"/>
        <v>0</v>
      </c>
      <c r="K45" s="37"/>
      <c r="L45" s="3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4:41" ht="22.5">
      <c r="D46" s="30">
        <v>38</v>
      </c>
      <c r="E46" s="30" t="s">
        <v>462</v>
      </c>
      <c r="F46" s="34" t="s">
        <v>414</v>
      </c>
      <c r="G46" s="35" t="s">
        <v>8</v>
      </c>
      <c r="H46" s="35">
        <v>21</v>
      </c>
      <c r="I46" s="56"/>
      <c r="J46" s="36">
        <f t="shared" si="2"/>
        <v>0</v>
      </c>
      <c r="K46" s="37"/>
      <c r="L46" s="3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4:41" ht="22.5">
      <c r="D47" s="30">
        <v>39</v>
      </c>
      <c r="E47" s="30" t="s">
        <v>462</v>
      </c>
      <c r="F47" s="34" t="s">
        <v>415</v>
      </c>
      <c r="G47" s="35" t="s">
        <v>8</v>
      </c>
      <c r="H47" s="35">
        <v>21</v>
      </c>
      <c r="I47" s="56"/>
      <c r="J47" s="36">
        <f t="shared" si="2"/>
        <v>0</v>
      </c>
      <c r="K47" s="37"/>
      <c r="L47" s="3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s="41" customFormat="1" ht="15">
      <c r="A48" s="17"/>
      <c r="B48" s="17"/>
      <c r="C48" s="17"/>
      <c r="D48" s="30">
        <v>40</v>
      </c>
      <c r="E48" s="30" t="s">
        <v>462</v>
      </c>
      <c r="F48" s="34" t="s">
        <v>416</v>
      </c>
      <c r="G48" s="35" t="s">
        <v>8</v>
      </c>
      <c r="H48" s="35">
        <v>0.15000000000000002</v>
      </c>
      <c r="I48" s="56"/>
      <c r="J48" s="36">
        <f t="shared" si="2"/>
        <v>0</v>
      </c>
      <c r="K48" s="37"/>
      <c r="L48" s="38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4:41" ht="15">
      <c r="D49" s="30">
        <v>41</v>
      </c>
      <c r="E49" s="30" t="s">
        <v>462</v>
      </c>
      <c r="F49" s="34" t="s">
        <v>417</v>
      </c>
      <c r="G49" s="35" t="s">
        <v>8</v>
      </c>
      <c r="H49" s="35">
        <v>0.1</v>
      </c>
      <c r="I49" s="56"/>
      <c r="J49" s="36">
        <f t="shared" si="2"/>
        <v>0</v>
      </c>
      <c r="K49" s="37"/>
      <c r="L49" s="38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</row>
    <row r="50" spans="1:41" s="41" customFormat="1" ht="33.75">
      <c r="A50" s="17"/>
      <c r="B50" s="17"/>
      <c r="C50" s="17"/>
      <c r="D50" s="30">
        <v>42</v>
      </c>
      <c r="E50" s="30" t="s">
        <v>462</v>
      </c>
      <c r="F50" s="34" t="s">
        <v>418</v>
      </c>
      <c r="G50" s="35" t="s">
        <v>6</v>
      </c>
      <c r="H50" s="35">
        <v>5</v>
      </c>
      <c r="I50" s="56"/>
      <c r="J50" s="36">
        <f t="shared" si="2"/>
        <v>0</v>
      </c>
      <c r="K50" s="37"/>
      <c r="L50" s="38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4:41" ht="15">
      <c r="D51" s="30">
        <v>43</v>
      </c>
      <c r="E51" s="30" t="s">
        <v>462</v>
      </c>
      <c r="F51" s="34" t="s">
        <v>419</v>
      </c>
      <c r="G51" s="35" t="s">
        <v>8</v>
      </c>
      <c r="H51" s="35">
        <v>1</v>
      </c>
      <c r="I51" s="56"/>
      <c r="J51" s="36">
        <f t="shared" si="2"/>
        <v>0</v>
      </c>
      <c r="K51" s="37"/>
      <c r="L51" s="38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4:41" ht="33.75">
      <c r="D52" s="30">
        <v>44</v>
      </c>
      <c r="E52" s="30" t="s">
        <v>462</v>
      </c>
      <c r="F52" s="34" t="s">
        <v>420</v>
      </c>
      <c r="G52" s="35" t="s">
        <v>61</v>
      </c>
      <c r="H52" s="35">
        <v>1</v>
      </c>
      <c r="I52" s="56"/>
      <c r="J52" s="36">
        <f t="shared" si="2"/>
        <v>0</v>
      </c>
      <c r="K52" s="37"/>
      <c r="L52" s="3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</row>
    <row r="53" spans="4:41" ht="22.5">
      <c r="D53" s="30">
        <v>45</v>
      </c>
      <c r="E53" s="30" t="s">
        <v>462</v>
      </c>
      <c r="F53" s="34" t="s">
        <v>421</v>
      </c>
      <c r="G53" s="35" t="s">
        <v>6</v>
      </c>
      <c r="H53" s="35">
        <v>1</v>
      </c>
      <c r="I53" s="56"/>
      <c r="J53" s="36">
        <f t="shared" si="2"/>
        <v>0</v>
      </c>
      <c r="K53" s="37"/>
      <c r="L53" s="38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4:41" ht="15">
      <c r="D54" s="30">
        <v>46</v>
      </c>
      <c r="E54" s="30" t="s">
        <v>462</v>
      </c>
      <c r="F54" s="34" t="s">
        <v>422</v>
      </c>
      <c r="G54" s="35" t="s">
        <v>8</v>
      </c>
      <c r="H54" s="35">
        <v>0.1</v>
      </c>
      <c r="I54" s="56"/>
      <c r="J54" s="36">
        <f t="shared" si="2"/>
        <v>0</v>
      </c>
      <c r="K54" s="37"/>
      <c r="L54" s="38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</row>
    <row r="55" spans="4:41" ht="15">
      <c r="D55" s="30">
        <v>47</v>
      </c>
      <c r="E55" s="30" t="s">
        <v>462</v>
      </c>
      <c r="F55" s="34" t="s">
        <v>423</v>
      </c>
      <c r="G55" s="35" t="s">
        <v>6</v>
      </c>
      <c r="H55" s="35">
        <v>5</v>
      </c>
      <c r="I55" s="56"/>
      <c r="J55" s="36">
        <f t="shared" si="2"/>
        <v>0</v>
      </c>
      <c r="K55" s="37"/>
      <c r="L55" s="38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spans="4:41" ht="15">
      <c r="D56" s="30"/>
      <c r="E56" s="30"/>
      <c r="F56" s="138" t="s">
        <v>10</v>
      </c>
      <c r="G56" s="138"/>
      <c r="H56" s="138"/>
      <c r="I56" s="138"/>
      <c r="J56" s="42"/>
      <c r="K56" s="37"/>
      <c r="L56" s="3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</row>
    <row r="57" spans="4:41" ht="22.5">
      <c r="D57" s="30">
        <v>48</v>
      </c>
      <c r="E57" s="30" t="s">
        <v>53</v>
      </c>
      <c r="F57" s="34" t="s">
        <v>36</v>
      </c>
      <c r="G57" s="35" t="s">
        <v>7</v>
      </c>
      <c r="H57" s="35">
        <v>3117</v>
      </c>
      <c r="I57" s="56"/>
      <c r="J57" s="36">
        <f t="shared" si="2"/>
        <v>0</v>
      </c>
      <c r="K57" s="37"/>
      <c r="L57" s="38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</row>
    <row r="58" spans="4:41" ht="33.75">
      <c r="D58" s="30">
        <v>49</v>
      </c>
      <c r="E58" s="30" t="s">
        <v>54</v>
      </c>
      <c r="F58" s="34" t="s">
        <v>424</v>
      </c>
      <c r="G58" s="35" t="s">
        <v>7</v>
      </c>
      <c r="H58" s="35">
        <v>1445</v>
      </c>
      <c r="I58" s="56"/>
      <c r="J58" s="36">
        <f t="shared" si="2"/>
        <v>0</v>
      </c>
      <c r="K58" s="37"/>
      <c r="L58" s="38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</row>
    <row r="59" spans="4:41" ht="33.75">
      <c r="D59" s="30">
        <v>50</v>
      </c>
      <c r="E59" s="30" t="s">
        <v>55</v>
      </c>
      <c r="F59" s="34" t="s">
        <v>425</v>
      </c>
      <c r="G59" s="35" t="s">
        <v>7</v>
      </c>
      <c r="H59" s="35">
        <v>1481</v>
      </c>
      <c r="I59" s="56"/>
      <c r="J59" s="36">
        <f t="shared" si="2"/>
        <v>0</v>
      </c>
      <c r="K59" s="37"/>
      <c r="L59" s="38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</row>
    <row r="60" spans="4:41" ht="33.75">
      <c r="D60" s="30">
        <v>51</v>
      </c>
      <c r="E60" s="30" t="s">
        <v>55</v>
      </c>
      <c r="F60" s="34" t="s">
        <v>426</v>
      </c>
      <c r="G60" s="35" t="s">
        <v>7</v>
      </c>
      <c r="H60" s="35">
        <v>78</v>
      </c>
      <c r="I60" s="56"/>
      <c r="J60" s="36">
        <f t="shared" si="2"/>
        <v>0</v>
      </c>
      <c r="K60" s="37"/>
      <c r="L60" s="38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</row>
    <row r="61" spans="4:41" ht="15">
      <c r="D61" s="30">
        <v>52</v>
      </c>
      <c r="E61" s="30" t="s">
        <v>97</v>
      </c>
      <c r="F61" s="34" t="s">
        <v>427</v>
      </c>
      <c r="G61" s="35" t="s">
        <v>7</v>
      </c>
      <c r="H61" s="35">
        <v>2316</v>
      </c>
      <c r="I61" s="56"/>
      <c r="J61" s="36">
        <f t="shared" si="2"/>
        <v>0</v>
      </c>
      <c r="K61" s="37"/>
      <c r="L61" s="38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</row>
    <row r="62" spans="4:41" ht="15">
      <c r="D62" s="30">
        <v>53</v>
      </c>
      <c r="E62" s="30" t="s">
        <v>97</v>
      </c>
      <c r="F62" s="34" t="s">
        <v>428</v>
      </c>
      <c r="G62" s="35" t="s">
        <v>7</v>
      </c>
      <c r="H62" s="35">
        <v>522</v>
      </c>
      <c r="I62" s="56"/>
      <c r="J62" s="36">
        <f t="shared" si="2"/>
        <v>0</v>
      </c>
      <c r="K62" s="37"/>
      <c r="L62" s="38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4:41" ht="15">
      <c r="D63" s="30">
        <v>54</v>
      </c>
      <c r="E63" s="30" t="s">
        <v>96</v>
      </c>
      <c r="F63" s="34" t="s">
        <v>429</v>
      </c>
      <c r="G63" s="35" t="s">
        <v>7</v>
      </c>
      <c r="H63" s="35">
        <v>2064</v>
      </c>
      <c r="I63" s="56"/>
      <c r="J63" s="36">
        <f t="shared" si="2"/>
        <v>0</v>
      </c>
      <c r="K63" s="37"/>
      <c r="L63" s="3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4:41" ht="15">
      <c r="D64" s="30">
        <v>55</v>
      </c>
      <c r="E64" s="30" t="s">
        <v>56</v>
      </c>
      <c r="F64" s="34" t="s">
        <v>37</v>
      </c>
      <c r="G64" s="35" t="s">
        <v>7</v>
      </c>
      <c r="H64" s="35">
        <v>127</v>
      </c>
      <c r="I64" s="56"/>
      <c r="J64" s="36">
        <f t="shared" si="2"/>
        <v>0</v>
      </c>
      <c r="K64" s="37"/>
      <c r="L64" s="38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4:41" ht="22.5">
      <c r="D65" s="30">
        <v>56</v>
      </c>
      <c r="E65" s="30" t="s">
        <v>57</v>
      </c>
      <c r="F65" s="34" t="s">
        <v>85</v>
      </c>
      <c r="G65" s="35" t="s">
        <v>7</v>
      </c>
      <c r="H65" s="35">
        <v>299</v>
      </c>
      <c r="I65" s="56"/>
      <c r="J65" s="36">
        <f t="shared" si="2"/>
        <v>0</v>
      </c>
      <c r="K65" s="37"/>
      <c r="L65" s="38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</row>
    <row r="66" spans="4:41" ht="15">
      <c r="D66" s="30"/>
      <c r="E66" s="30"/>
      <c r="F66" s="138" t="s">
        <v>86</v>
      </c>
      <c r="G66" s="138"/>
      <c r="H66" s="138"/>
      <c r="I66" s="138"/>
      <c r="J66" s="42"/>
      <c r="K66" s="37"/>
      <c r="L66" s="38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</row>
    <row r="67" spans="1:41" ht="22.5">
      <c r="A67" s="18"/>
      <c r="B67" s="18"/>
      <c r="C67" s="18"/>
      <c r="D67" s="30">
        <v>57</v>
      </c>
      <c r="E67" s="30" t="s">
        <v>452</v>
      </c>
      <c r="F67" s="34" t="s">
        <v>430</v>
      </c>
      <c r="G67" s="35" t="s">
        <v>7</v>
      </c>
      <c r="H67" s="35">
        <v>7422</v>
      </c>
      <c r="I67" s="56"/>
      <c r="J67" s="36">
        <f t="shared" si="2"/>
        <v>0</v>
      </c>
      <c r="K67" s="37"/>
      <c r="L67" s="3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spans="4:41" ht="22.5">
      <c r="D68" s="30">
        <v>58</v>
      </c>
      <c r="E68" s="30" t="s">
        <v>54</v>
      </c>
      <c r="F68" s="34" t="s">
        <v>431</v>
      </c>
      <c r="G68" s="35" t="s">
        <v>7</v>
      </c>
      <c r="H68" s="35">
        <v>1481</v>
      </c>
      <c r="I68" s="56"/>
      <c r="J68" s="36">
        <f t="shared" si="2"/>
        <v>0</v>
      </c>
      <c r="K68" s="37"/>
      <c r="L68" s="3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</row>
    <row r="69" spans="4:41" ht="22.5">
      <c r="D69" s="30">
        <v>59</v>
      </c>
      <c r="E69" s="30" t="s">
        <v>99</v>
      </c>
      <c r="F69" s="34" t="s">
        <v>40</v>
      </c>
      <c r="G69" s="35" t="s">
        <v>7</v>
      </c>
      <c r="H69" s="35">
        <v>3752</v>
      </c>
      <c r="I69" s="56"/>
      <c r="J69" s="36">
        <f t="shared" si="2"/>
        <v>0</v>
      </c>
      <c r="K69" s="37"/>
      <c r="L69" s="38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</row>
    <row r="70" spans="4:41" ht="22.5">
      <c r="D70" s="30">
        <v>60</v>
      </c>
      <c r="E70" s="30" t="s">
        <v>98</v>
      </c>
      <c r="F70" s="34" t="s">
        <v>39</v>
      </c>
      <c r="G70" s="35" t="s">
        <v>8</v>
      </c>
      <c r="H70" s="35">
        <v>159</v>
      </c>
      <c r="I70" s="56"/>
      <c r="J70" s="36">
        <f t="shared" si="2"/>
        <v>0</v>
      </c>
      <c r="K70" s="37"/>
      <c r="L70" s="3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</row>
    <row r="71" spans="4:41" ht="22.5">
      <c r="D71" s="30">
        <v>61</v>
      </c>
      <c r="E71" s="30" t="s">
        <v>98</v>
      </c>
      <c r="F71" s="34" t="s">
        <v>432</v>
      </c>
      <c r="G71" s="35" t="s">
        <v>7</v>
      </c>
      <c r="H71" s="35">
        <v>1462</v>
      </c>
      <c r="I71" s="56"/>
      <c r="J71" s="36">
        <f t="shared" si="2"/>
        <v>0</v>
      </c>
      <c r="K71" s="37"/>
      <c r="L71" s="38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</row>
    <row r="72" spans="4:41" ht="33.75">
      <c r="D72" s="30">
        <v>62</v>
      </c>
      <c r="E72" s="30" t="s">
        <v>100</v>
      </c>
      <c r="F72" s="34" t="s">
        <v>433</v>
      </c>
      <c r="G72" s="35" t="s">
        <v>7</v>
      </c>
      <c r="H72" s="35">
        <v>68</v>
      </c>
      <c r="I72" s="56"/>
      <c r="J72" s="36">
        <f t="shared" si="2"/>
        <v>0</v>
      </c>
      <c r="K72" s="37"/>
      <c r="L72" s="38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</row>
    <row r="73" spans="4:41" ht="33.75">
      <c r="D73" s="30">
        <v>63</v>
      </c>
      <c r="E73" s="30" t="s">
        <v>100</v>
      </c>
      <c r="F73" s="34" t="s">
        <v>434</v>
      </c>
      <c r="G73" s="35" t="s">
        <v>7</v>
      </c>
      <c r="H73" s="35">
        <v>49</v>
      </c>
      <c r="I73" s="56"/>
      <c r="J73" s="36">
        <f t="shared" si="2"/>
        <v>0</v>
      </c>
      <c r="K73" s="37"/>
      <c r="L73" s="38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4:41" ht="33.75">
      <c r="D74" s="30">
        <v>64</v>
      </c>
      <c r="E74" s="30" t="s">
        <v>100</v>
      </c>
      <c r="F74" s="34" t="s">
        <v>435</v>
      </c>
      <c r="G74" s="35" t="s">
        <v>7</v>
      </c>
      <c r="H74" s="35">
        <v>532</v>
      </c>
      <c r="I74" s="56"/>
      <c r="J74" s="36">
        <f t="shared" si="2"/>
        <v>0</v>
      </c>
      <c r="K74" s="37"/>
      <c r="L74" s="38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</row>
    <row r="75" spans="4:41" ht="33.75">
      <c r="D75" s="30">
        <v>65</v>
      </c>
      <c r="E75" s="30" t="s">
        <v>101</v>
      </c>
      <c r="F75" s="34" t="s">
        <v>38</v>
      </c>
      <c r="G75" s="35" t="s">
        <v>7</v>
      </c>
      <c r="H75" s="35">
        <v>299</v>
      </c>
      <c r="I75" s="56"/>
      <c r="J75" s="36">
        <f t="shared" si="2"/>
        <v>0</v>
      </c>
      <c r="K75" s="37"/>
      <c r="L75" s="3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</row>
    <row r="76" spans="4:41" ht="22.5">
      <c r="D76" s="30">
        <v>66</v>
      </c>
      <c r="E76" s="30" t="s">
        <v>102</v>
      </c>
      <c r="F76" s="34" t="s">
        <v>41</v>
      </c>
      <c r="G76" s="35" t="s">
        <v>7</v>
      </c>
      <c r="H76" s="35">
        <v>284</v>
      </c>
      <c r="I76" s="56"/>
      <c r="J76" s="36">
        <f t="shared" si="2"/>
        <v>0</v>
      </c>
      <c r="K76" s="37"/>
      <c r="L76" s="3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</row>
    <row r="77" spans="4:41" ht="22.5">
      <c r="D77" s="30">
        <v>67</v>
      </c>
      <c r="E77" s="30" t="s">
        <v>103</v>
      </c>
      <c r="F77" s="34" t="s">
        <v>436</v>
      </c>
      <c r="G77" s="35" t="s">
        <v>8</v>
      </c>
      <c r="H77" s="35">
        <v>249</v>
      </c>
      <c r="I77" s="56"/>
      <c r="J77" s="36">
        <f t="shared" si="2"/>
        <v>0</v>
      </c>
      <c r="K77" s="37"/>
      <c r="L77" s="38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</row>
    <row r="78" spans="4:41" ht="15">
      <c r="D78" s="30"/>
      <c r="E78" s="30"/>
      <c r="F78" s="138" t="s">
        <v>87</v>
      </c>
      <c r="G78" s="138"/>
      <c r="H78" s="138"/>
      <c r="I78" s="138"/>
      <c r="J78" s="42"/>
      <c r="K78" s="37"/>
      <c r="L78" s="38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</row>
    <row r="79" spans="4:41" ht="14.25" customHeight="1">
      <c r="D79" s="30">
        <v>68</v>
      </c>
      <c r="E79" s="30" t="s">
        <v>453</v>
      </c>
      <c r="F79" s="34" t="s">
        <v>437</v>
      </c>
      <c r="G79" s="35" t="s">
        <v>6</v>
      </c>
      <c r="H79" s="35">
        <v>153</v>
      </c>
      <c r="I79" s="56"/>
      <c r="J79" s="36">
        <f t="shared" si="2"/>
        <v>0</v>
      </c>
      <c r="K79" s="37"/>
      <c r="L79" s="3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</row>
    <row r="80" spans="4:41" ht="15">
      <c r="D80" s="30">
        <v>69</v>
      </c>
      <c r="E80" s="30" t="s">
        <v>453</v>
      </c>
      <c r="F80" s="34" t="s">
        <v>42</v>
      </c>
      <c r="G80" s="35" t="s">
        <v>8</v>
      </c>
      <c r="H80" s="35">
        <v>20</v>
      </c>
      <c r="I80" s="56"/>
      <c r="J80" s="36">
        <f t="shared" si="2"/>
        <v>0</v>
      </c>
      <c r="K80" s="37"/>
      <c r="L80" s="3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</row>
    <row r="81" spans="4:41" ht="15">
      <c r="D81" s="30">
        <v>70</v>
      </c>
      <c r="E81" s="30" t="s">
        <v>104</v>
      </c>
      <c r="F81" s="34" t="s">
        <v>88</v>
      </c>
      <c r="G81" s="35" t="s">
        <v>6</v>
      </c>
      <c r="H81" s="35">
        <v>280</v>
      </c>
      <c r="I81" s="56"/>
      <c r="J81" s="36">
        <f t="shared" si="2"/>
        <v>0</v>
      </c>
      <c r="K81" s="37"/>
      <c r="L81" s="3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</row>
    <row r="82" spans="4:41" ht="15">
      <c r="D82" s="30">
        <v>71</v>
      </c>
      <c r="E82" s="30" t="s">
        <v>104</v>
      </c>
      <c r="F82" s="34" t="s">
        <v>42</v>
      </c>
      <c r="G82" s="35" t="s">
        <v>8</v>
      </c>
      <c r="H82" s="35">
        <v>45</v>
      </c>
      <c r="I82" s="56"/>
      <c r="J82" s="36">
        <f t="shared" si="2"/>
        <v>0</v>
      </c>
      <c r="K82" s="37"/>
      <c r="L82" s="38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</row>
    <row r="83" spans="4:41" ht="15">
      <c r="D83" s="30">
        <v>72</v>
      </c>
      <c r="E83" s="30" t="s">
        <v>104</v>
      </c>
      <c r="F83" s="34" t="s">
        <v>89</v>
      </c>
      <c r="G83" s="35" t="s">
        <v>6</v>
      </c>
      <c r="H83" s="35">
        <v>107</v>
      </c>
      <c r="I83" s="56"/>
      <c r="J83" s="36">
        <f t="shared" si="2"/>
        <v>0</v>
      </c>
      <c r="K83" s="37"/>
      <c r="L83" s="38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</row>
    <row r="84" spans="4:41" ht="15">
      <c r="D84" s="30">
        <v>73</v>
      </c>
      <c r="E84" s="30" t="s">
        <v>104</v>
      </c>
      <c r="F84" s="34" t="s">
        <v>42</v>
      </c>
      <c r="G84" s="35" t="s">
        <v>8</v>
      </c>
      <c r="H84" s="35">
        <v>13</v>
      </c>
      <c r="I84" s="56"/>
      <c r="J84" s="36">
        <f t="shared" si="2"/>
        <v>0</v>
      </c>
      <c r="K84" s="37"/>
      <c r="L84" s="38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1:41" ht="15">
      <c r="A85" s="18"/>
      <c r="B85" s="18"/>
      <c r="C85" s="18"/>
      <c r="D85" s="30">
        <v>74</v>
      </c>
      <c r="E85" s="30" t="s">
        <v>104</v>
      </c>
      <c r="F85" s="34" t="s">
        <v>43</v>
      </c>
      <c r="G85" s="35" t="s">
        <v>6</v>
      </c>
      <c r="H85" s="35">
        <v>25</v>
      </c>
      <c r="I85" s="56"/>
      <c r="J85" s="36">
        <f t="shared" si="2"/>
        <v>0</v>
      </c>
      <c r="K85" s="37"/>
      <c r="L85" s="3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  <row r="86" spans="4:41" ht="15">
      <c r="D86" s="30">
        <v>75</v>
      </c>
      <c r="E86" s="30" t="s">
        <v>104</v>
      </c>
      <c r="F86" s="34" t="s">
        <v>42</v>
      </c>
      <c r="G86" s="35" t="s">
        <v>8</v>
      </c>
      <c r="H86" s="35">
        <v>3</v>
      </c>
      <c r="I86" s="56"/>
      <c r="J86" s="36">
        <f t="shared" si="2"/>
        <v>0</v>
      </c>
      <c r="K86" s="37"/>
      <c r="L86" s="38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</row>
    <row r="87" spans="4:41" ht="15">
      <c r="D87" s="30">
        <v>76</v>
      </c>
      <c r="E87" s="30" t="s">
        <v>105</v>
      </c>
      <c r="F87" s="34" t="s">
        <v>90</v>
      </c>
      <c r="G87" s="35" t="s">
        <v>6</v>
      </c>
      <c r="H87" s="35">
        <v>261</v>
      </c>
      <c r="I87" s="56"/>
      <c r="J87" s="36">
        <f t="shared" si="2"/>
        <v>0</v>
      </c>
      <c r="K87" s="37"/>
      <c r="L87" s="38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4:41" ht="15">
      <c r="D88" s="30">
        <v>77</v>
      </c>
      <c r="E88" s="30" t="s">
        <v>105</v>
      </c>
      <c r="F88" s="34" t="s">
        <v>91</v>
      </c>
      <c r="G88" s="35" t="s">
        <v>8</v>
      </c>
      <c r="H88" s="35">
        <v>14</v>
      </c>
      <c r="I88" s="56"/>
      <c r="J88" s="36">
        <f t="shared" si="2"/>
        <v>0</v>
      </c>
      <c r="K88" s="37"/>
      <c r="L88" s="3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4:41" ht="33.75">
      <c r="D89" s="30">
        <v>78</v>
      </c>
      <c r="E89" s="30" t="s">
        <v>100</v>
      </c>
      <c r="F89" s="34" t="s">
        <v>92</v>
      </c>
      <c r="G89" s="35" t="s">
        <v>6</v>
      </c>
      <c r="H89" s="35">
        <v>120</v>
      </c>
      <c r="I89" s="56"/>
      <c r="J89" s="36">
        <f t="shared" si="2"/>
        <v>0</v>
      </c>
      <c r="K89" s="37"/>
      <c r="L89" s="3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4:41" ht="14.25" customHeight="1">
      <c r="D90" s="30">
        <v>79</v>
      </c>
      <c r="E90" s="30" t="s">
        <v>104</v>
      </c>
      <c r="F90" s="34" t="s">
        <v>93</v>
      </c>
      <c r="G90" s="35" t="s">
        <v>8</v>
      </c>
      <c r="H90" s="35">
        <v>9</v>
      </c>
      <c r="I90" s="56"/>
      <c r="J90" s="36">
        <f t="shared" si="2"/>
        <v>0</v>
      </c>
      <c r="K90" s="37"/>
      <c r="L90" s="3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4:41" ht="22.5">
      <c r="D91" s="30">
        <v>80</v>
      </c>
      <c r="E91" s="30" t="s">
        <v>100</v>
      </c>
      <c r="F91" s="34" t="s">
        <v>438</v>
      </c>
      <c r="G91" s="35" t="s">
        <v>6</v>
      </c>
      <c r="H91" s="35">
        <v>53</v>
      </c>
      <c r="I91" s="56"/>
      <c r="J91" s="36">
        <f t="shared" si="2"/>
        <v>0</v>
      </c>
      <c r="K91" s="37"/>
      <c r="L91" s="3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4:41" ht="15">
      <c r="D92" s="30">
        <v>81</v>
      </c>
      <c r="E92" s="30" t="s">
        <v>100</v>
      </c>
      <c r="F92" s="34" t="s">
        <v>93</v>
      </c>
      <c r="G92" s="35" t="s">
        <v>8</v>
      </c>
      <c r="H92" s="35">
        <v>12</v>
      </c>
      <c r="I92" s="56"/>
      <c r="J92" s="36">
        <f t="shared" si="2"/>
        <v>0</v>
      </c>
      <c r="K92" s="37"/>
      <c r="L92" s="38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</row>
    <row r="93" spans="4:41" ht="15">
      <c r="D93" s="30"/>
      <c r="E93" s="30"/>
      <c r="F93" s="138" t="s">
        <v>60</v>
      </c>
      <c r="G93" s="138"/>
      <c r="H93" s="138"/>
      <c r="I93" s="138"/>
      <c r="J93" s="42"/>
      <c r="K93" s="37"/>
      <c r="L93" s="38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4:41" ht="15">
      <c r="D94" s="30">
        <v>82</v>
      </c>
      <c r="E94" s="30" t="s">
        <v>106</v>
      </c>
      <c r="F94" s="34" t="s">
        <v>44</v>
      </c>
      <c r="G94" s="35" t="s">
        <v>7</v>
      </c>
      <c r="H94" s="35">
        <v>343</v>
      </c>
      <c r="I94" s="56"/>
      <c r="J94" s="36">
        <f t="shared" si="2"/>
        <v>0</v>
      </c>
      <c r="K94" s="37"/>
      <c r="L94" s="38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4:41" ht="15">
      <c r="D95" s="30">
        <v>83</v>
      </c>
      <c r="E95" s="30" t="s">
        <v>107</v>
      </c>
      <c r="F95" s="34" t="s">
        <v>439</v>
      </c>
      <c r="G95" s="35" t="s">
        <v>4</v>
      </c>
      <c r="H95" s="35">
        <v>1</v>
      </c>
      <c r="I95" s="56"/>
      <c r="J95" s="36">
        <f t="shared" si="2"/>
        <v>0</v>
      </c>
      <c r="K95" s="37"/>
      <c r="L95" s="38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</row>
    <row r="96" spans="4:41" ht="22.5">
      <c r="D96" s="30">
        <v>84</v>
      </c>
      <c r="E96" s="30" t="s">
        <v>107</v>
      </c>
      <c r="F96" s="34" t="s">
        <v>544</v>
      </c>
      <c r="G96" s="35" t="s">
        <v>4</v>
      </c>
      <c r="H96" s="35">
        <v>23</v>
      </c>
      <c r="I96" s="56"/>
      <c r="J96" s="36">
        <f t="shared" si="2"/>
        <v>0</v>
      </c>
      <c r="K96" s="37"/>
      <c r="L96" s="38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</row>
    <row r="97" spans="1:41" s="41" customFormat="1" ht="22.5">
      <c r="A97" s="17"/>
      <c r="B97" s="17"/>
      <c r="C97" s="17"/>
      <c r="D97" s="30">
        <v>85</v>
      </c>
      <c r="E97" s="30" t="s">
        <v>107</v>
      </c>
      <c r="F97" s="34" t="s">
        <v>440</v>
      </c>
      <c r="G97" s="35" t="s">
        <v>4</v>
      </c>
      <c r="H97" s="35">
        <v>2</v>
      </c>
      <c r="I97" s="56"/>
      <c r="J97" s="36">
        <f t="shared" si="2"/>
        <v>0</v>
      </c>
      <c r="K97" s="37"/>
      <c r="L97" s="38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</row>
    <row r="98" spans="4:41" ht="22.5">
      <c r="D98" s="30">
        <v>86</v>
      </c>
      <c r="E98" s="30" t="s">
        <v>107</v>
      </c>
      <c r="F98" s="34" t="s">
        <v>441</v>
      </c>
      <c r="G98" s="35" t="s">
        <v>4</v>
      </c>
      <c r="H98" s="35">
        <v>2</v>
      </c>
      <c r="I98" s="56"/>
      <c r="J98" s="36">
        <f t="shared" si="2"/>
        <v>0</v>
      </c>
      <c r="K98" s="37"/>
      <c r="L98" s="3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4:41" ht="22.5">
      <c r="D99" s="30">
        <v>87</v>
      </c>
      <c r="E99" s="30" t="s">
        <v>107</v>
      </c>
      <c r="F99" s="34" t="s">
        <v>442</v>
      </c>
      <c r="G99" s="35" t="s">
        <v>4</v>
      </c>
      <c r="H99" s="35">
        <v>12</v>
      </c>
      <c r="I99" s="56"/>
      <c r="J99" s="36">
        <f t="shared" si="2"/>
        <v>0</v>
      </c>
      <c r="K99" s="37"/>
      <c r="L99" s="38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4:41" ht="22.5">
      <c r="D100" s="30">
        <v>88</v>
      </c>
      <c r="E100" s="30" t="s">
        <v>107</v>
      </c>
      <c r="F100" s="34" t="s">
        <v>45</v>
      </c>
      <c r="G100" s="35" t="s">
        <v>4</v>
      </c>
      <c r="H100" s="35">
        <v>4</v>
      </c>
      <c r="I100" s="56"/>
      <c r="J100" s="36">
        <f t="shared" si="2"/>
        <v>0</v>
      </c>
      <c r="K100" s="4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4:41" ht="14.25">
      <c r="D101" s="30">
        <v>89</v>
      </c>
      <c r="E101" s="30" t="s">
        <v>107</v>
      </c>
      <c r="F101" s="34" t="s">
        <v>94</v>
      </c>
      <c r="G101" s="35" t="s">
        <v>4</v>
      </c>
      <c r="H101" s="35">
        <v>1</v>
      </c>
      <c r="I101" s="56"/>
      <c r="J101" s="36">
        <f t="shared" si="2"/>
        <v>0</v>
      </c>
      <c r="K101" s="4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4:41" ht="14.25">
      <c r="D102" s="30">
        <v>90</v>
      </c>
      <c r="E102" s="30" t="s">
        <v>107</v>
      </c>
      <c r="F102" s="34" t="s">
        <v>95</v>
      </c>
      <c r="G102" s="35" t="s">
        <v>4</v>
      </c>
      <c r="H102" s="35">
        <v>1</v>
      </c>
      <c r="I102" s="56"/>
      <c r="J102" s="36">
        <f aca="true" t="shared" si="3" ref="J102:J115">ROUND(H102*I102,2)</f>
        <v>0</v>
      </c>
      <c r="K102" s="4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4:41" ht="14.25">
      <c r="D103" s="30">
        <v>91</v>
      </c>
      <c r="E103" s="30" t="s">
        <v>107</v>
      </c>
      <c r="F103" s="34" t="s">
        <v>443</v>
      </c>
      <c r="G103" s="35" t="s">
        <v>4</v>
      </c>
      <c r="H103" s="35">
        <v>2</v>
      </c>
      <c r="I103" s="56"/>
      <c r="J103" s="36">
        <f t="shared" si="3"/>
        <v>0</v>
      </c>
      <c r="K103" s="4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4:41" ht="14.25">
      <c r="D104" s="30">
        <v>92</v>
      </c>
      <c r="E104" s="30" t="s">
        <v>454</v>
      </c>
      <c r="F104" s="34" t="s">
        <v>444</v>
      </c>
      <c r="G104" s="35" t="s">
        <v>6</v>
      </c>
      <c r="H104" s="35">
        <v>102</v>
      </c>
      <c r="I104" s="56"/>
      <c r="J104" s="36">
        <f t="shared" si="3"/>
        <v>0</v>
      </c>
      <c r="K104" s="3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4:41" ht="14.25">
      <c r="D105" s="30">
        <v>93</v>
      </c>
      <c r="E105" s="30" t="s">
        <v>108</v>
      </c>
      <c r="F105" s="34" t="s">
        <v>46</v>
      </c>
      <c r="G105" s="35" t="s">
        <v>4</v>
      </c>
      <c r="H105" s="35">
        <v>2</v>
      </c>
      <c r="I105" s="56"/>
      <c r="J105" s="36">
        <f t="shared" si="3"/>
        <v>0</v>
      </c>
      <c r="K105" s="4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4:41" ht="22.5">
      <c r="D106" s="30">
        <v>94</v>
      </c>
      <c r="E106" s="30" t="s">
        <v>106</v>
      </c>
      <c r="F106" s="34" t="s">
        <v>59</v>
      </c>
      <c r="G106" s="35" t="s">
        <v>4</v>
      </c>
      <c r="H106" s="35">
        <v>85</v>
      </c>
      <c r="I106" s="56"/>
      <c r="J106" s="36">
        <f t="shared" si="3"/>
        <v>0</v>
      </c>
      <c r="K106" s="4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1:41" s="41" customFormat="1" ht="22.5">
      <c r="A107" s="17"/>
      <c r="B107" s="17"/>
      <c r="C107" s="17"/>
      <c r="D107" s="30">
        <v>95</v>
      </c>
      <c r="E107" s="30" t="s">
        <v>106</v>
      </c>
      <c r="F107" s="34" t="s">
        <v>58</v>
      </c>
      <c r="G107" s="35" t="s">
        <v>4</v>
      </c>
      <c r="H107" s="35">
        <v>80</v>
      </c>
      <c r="I107" s="56"/>
      <c r="J107" s="36">
        <f t="shared" si="3"/>
        <v>0</v>
      </c>
      <c r="K107" s="44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</row>
    <row r="108" spans="1:41" s="41" customFormat="1" ht="15">
      <c r="A108" s="17"/>
      <c r="B108" s="17"/>
      <c r="C108" s="17"/>
      <c r="D108" s="30"/>
      <c r="E108" s="30"/>
      <c r="F108" s="138" t="s">
        <v>11</v>
      </c>
      <c r="G108" s="138"/>
      <c r="H108" s="138"/>
      <c r="I108" s="138"/>
      <c r="J108" s="42"/>
      <c r="K108" s="44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</row>
    <row r="109" spans="4:41" ht="22.5">
      <c r="D109" s="30">
        <v>96</v>
      </c>
      <c r="E109" s="30" t="s">
        <v>109</v>
      </c>
      <c r="F109" s="34" t="s">
        <v>445</v>
      </c>
      <c r="G109" s="35" t="s">
        <v>7</v>
      </c>
      <c r="H109" s="35">
        <v>152</v>
      </c>
      <c r="I109" s="56"/>
      <c r="J109" s="36">
        <f t="shared" si="3"/>
        <v>0</v>
      </c>
      <c r="K109" s="3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4:41" ht="22.5">
      <c r="D110" s="30">
        <v>97</v>
      </c>
      <c r="E110" s="30" t="s">
        <v>109</v>
      </c>
      <c r="F110" s="34" t="s">
        <v>47</v>
      </c>
      <c r="G110" s="35" t="s">
        <v>7</v>
      </c>
      <c r="H110" s="35">
        <v>2088</v>
      </c>
      <c r="I110" s="56"/>
      <c r="J110" s="36">
        <f t="shared" si="3"/>
        <v>0</v>
      </c>
      <c r="K110" s="4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4:41" ht="14.25">
      <c r="D111" s="30">
        <v>98</v>
      </c>
      <c r="E111" s="30" t="s">
        <v>109</v>
      </c>
      <c r="F111" s="34" t="s">
        <v>48</v>
      </c>
      <c r="G111" s="35" t="s">
        <v>8</v>
      </c>
      <c r="H111" s="35">
        <v>209</v>
      </c>
      <c r="I111" s="56"/>
      <c r="J111" s="36">
        <f t="shared" si="3"/>
        <v>0</v>
      </c>
      <c r="K111" s="4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4:41" ht="14.25">
      <c r="D112" s="30">
        <v>99</v>
      </c>
      <c r="E112" s="30" t="s">
        <v>99</v>
      </c>
      <c r="F112" s="34" t="s">
        <v>446</v>
      </c>
      <c r="G112" s="35" t="s">
        <v>4</v>
      </c>
      <c r="H112" s="35">
        <v>1</v>
      </c>
      <c r="I112" s="56"/>
      <c r="J112" s="36">
        <f t="shared" si="3"/>
        <v>0</v>
      </c>
      <c r="K112" s="4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1:13" s="47" customFormat="1" ht="22.5">
      <c r="A113" s="17"/>
      <c r="B113" s="17"/>
      <c r="C113" s="17"/>
      <c r="D113" s="30">
        <v>100</v>
      </c>
      <c r="E113" s="30" t="s">
        <v>455</v>
      </c>
      <c r="F113" s="34" t="s">
        <v>447</v>
      </c>
      <c r="G113" s="35" t="s">
        <v>4</v>
      </c>
      <c r="H113" s="35">
        <v>3</v>
      </c>
      <c r="I113" s="56"/>
      <c r="J113" s="36">
        <f t="shared" si="3"/>
        <v>0</v>
      </c>
      <c r="K113" s="44"/>
      <c r="L113" s="46"/>
      <c r="M113" s="46"/>
    </row>
    <row r="114" spans="4:13" ht="45">
      <c r="D114" s="30">
        <v>101</v>
      </c>
      <c r="E114" s="30" t="s">
        <v>100</v>
      </c>
      <c r="F114" s="34" t="s">
        <v>448</v>
      </c>
      <c r="G114" s="35" t="s">
        <v>78</v>
      </c>
      <c r="H114" s="35">
        <v>2</v>
      </c>
      <c r="I114" s="56"/>
      <c r="J114" s="36">
        <f t="shared" si="3"/>
        <v>0</v>
      </c>
      <c r="K114" s="48"/>
      <c r="L114" s="49"/>
      <c r="M114" s="43"/>
    </row>
    <row r="115" spans="4:13" ht="56.25">
      <c r="D115" s="30">
        <v>102</v>
      </c>
      <c r="E115" s="30" t="s">
        <v>100</v>
      </c>
      <c r="F115" s="34" t="s">
        <v>449</v>
      </c>
      <c r="G115" s="35" t="s">
        <v>78</v>
      </c>
      <c r="H115" s="35">
        <v>2</v>
      </c>
      <c r="I115" s="56"/>
      <c r="J115" s="36">
        <f t="shared" si="3"/>
        <v>0</v>
      </c>
      <c r="L115" s="50"/>
      <c r="M115" s="50"/>
    </row>
    <row r="116" spans="4:13" ht="14.25">
      <c r="D116" s="145" t="s">
        <v>267</v>
      </c>
      <c r="E116" s="145"/>
      <c r="F116" s="145"/>
      <c r="G116" s="145"/>
      <c r="H116" s="145"/>
      <c r="I116" s="145"/>
      <c r="J116" s="31">
        <f>SUM(J6:J115)</f>
        <v>0</v>
      </c>
      <c r="L116" s="50"/>
      <c r="M116" s="50"/>
    </row>
    <row r="117" ht="14.25">
      <c r="J117" s="55"/>
    </row>
  </sheetData>
  <sheetProtection/>
  <mergeCells count="12">
    <mergeCell ref="D116:I116"/>
    <mergeCell ref="F108:I108"/>
    <mergeCell ref="F78:I78"/>
    <mergeCell ref="F93:I93"/>
    <mergeCell ref="F66:I66"/>
    <mergeCell ref="F56:I56"/>
    <mergeCell ref="F43:I43"/>
    <mergeCell ref="D1:J1"/>
    <mergeCell ref="D2:J2"/>
    <mergeCell ref="F36:I36"/>
    <mergeCell ref="F16:I16"/>
    <mergeCell ref="F5:I5"/>
  </mergeCells>
  <printOptions horizontalCentered="1"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03"/>
  <sheetViews>
    <sheetView view="pageBreakPreview" zoomScaleSheetLayoutView="100" workbookViewId="0" topLeftCell="A58">
      <selection activeCell="F65" sqref="F65"/>
    </sheetView>
  </sheetViews>
  <sheetFormatPr defaultColWidth="8.796875" defaultRowHeight="14.25"/>
  <cols>
    <col min="1" max="3" width="2" style="17" customWidth="1"/>
    <col min="4" max="4" width="5.09765625" style="54" customWidth="1"/>
    <col min="5" max="5" width="9.09765625" style="54" customWidth="1"/>
    <col min="6" max="6" width="40.59765625" style="76" customWidth="1"/>
    <col min="7" max="7" width="6.09765625" style="77" customWidth="1"/>
    <col min="8" max="8" width="7.59765625" style="59" customWidth="1"/>
    <col min="9" max="9" width="9.59765625" style="77" customWidth="1"/>
    <col min="10" max="10" width="10.59765625" style="77" customWidth="1"/>
    <col min="11" max="11" width="9" style="17" customWidth="1"/>
    <col min="12" max="16384" width="9" style="17" customWidth="1"/>
  </cols>
  <sheetData>
    <row r="1" spans="4:10" ht="39.75" customHeight="1">
      <c r="D1" s="139" t="s">
        <v>548</v>
      </c>
      <c r="E1" s="139"/>
      <c r="F1" s="139"/>
      <c r="G1" s="139"/>
      <c r="H1" s="139"/>
      <c r="I1" s="139"/>
      <c r="J1" s="139"/>
    </row>
    <row r="2" spans="4:10" ht="39" customHeight="1">
      <c r="D2" s="140" t="s">
        <v>355</v>
      </c>
      <c r="E2" s="140"/>
      <c r="F2" s="140"/>
      <c r="G2" s="140"/>
      <c r="H2" s="140"/>
      <c r="I2" s="140"/>
      <c r="J2" s="140"/>
    </row>
    <row r="3" spans="4:10" ht="14.25">
      <c r="D3" s="22"/>
      <c r="E3" s="22"/>
      <c r="F3" s="57"/>
      <c r="G3" s="58"/>
      <c r="I3" s="58"/>
      <c r="J3" s="58"/>
    </row>
    <row r="4" spans="4:10" s="26" customFormat="1" ht="19.5" customHeight="1">
      <c r="D4" s="60" t="s">
        <v>0</v>
      </c>
      <c r="E4" s="60" t="s">
        <v>49</v>
      </c>
      <c r="F4" s="60" t="s">
        <v>1</v>
      </c>
      <c r="G4" s="60" t="s">
        <v>23</v>
      </c>
      <c r="H4" s="60" t="s">
        <v>2</v>
      </c>
      <c r="I4" s="60" t="s">
        <v>27</v>
      </c>
      <c r="J4" s="60" t="s">
        <v>79</v>
      </c>
    </row>
    <row r="5" spans="2:11" ht="12.75" customHeight="1">
      <c r="B5" s="61"/>
      <c r="C5" s="61"/>
      <c r="D5" s="62">
        <v>1</v>
      </c>
      <c r="E5" s="63" t="s">
        <v>117</v>
      </c>
      <c r="F5" s="146" t="s">
        <v>118</v>
      </c>
      <c r="G5" s="146"/>
      <c r="H5" s="146"/>
      <c r="I5" s="146"/>
      <c r="J5" s="146"/>
      <c r="K5" s="61"/>
    </row>
    <row r="6" spans="2:11" ht="12.75">
      <c r="B6" s="61"/>
      <c r="C6" s="61"/>
      <c r="D6" s="64" t="s">
        <v>120</v>
      </c>
      <c r="E6" s="63" t="s">
        <v>121</v>
      </c>
      <c r="F6" s="146" t="s">
        <v>122</v>
      </c>
      <c r="G6" s="146"/>
      <c r="H6" s="146" t="s">
        <v>119</v>
      </c>
      <c r="I6" s="146" t="s">
        <v>119</v>
      </c>
      <c r="J6" s="146" t="s">
        <v>119</v>
      </c>
      <c r="K6" s="65"/>
    </row>
    <row r="7" spans="2:12" ht="12.75">
      <c r="B7" s="61"/>
      <c r="C7" s="61"/>
      <c r="D7" s="66" t="s">
        <v>123</v>
      </c>
      <c r="E7" s="67" t="s">
        <v>121</v>
      </c>
      <c r="F7" s="68" t="s">
        <v>463</v>
      </c>
      <c r="G7" s="67" t="s">
        <v>24</v>
      </c>
      <c r="H7" s="69">
        <v>0.2</v>
      </c>
      <c r="I7" s="56"/>
      <c r="J7" s="36">
        <f>ROUND(I7*H7,2)</f>
        <v>0</v>
      </c>
      <c r="K7" s="61"/>
      <c r="L7" s="70"/>
    </row>
    <row r="8" spans="2:12" ht="12.75">
      <c r="B8" s="61"/>
      <c r="C8" s="61"/>
      <c r="D8" s="62">
        <v>2</v>
      </c>
      <c r="E8" s="62" t="s">
        <v>124</v>
      </c>
      <c r="F8" s="146" t="s">
        <v>125</v>
      </c>
      <c r="G8" s="146"/>
      <c r="H8" s="146" t="s">
        <v>119</v>
      </c>
      <c r="I8" s="146" t="s">
        <v>119</v>
      </c>
      <c r="J8" s="146" t="s">
        <v>119</v>
      </c>
      <c r="K8" s="61"/>
      <c r="L8" s="70"/>
    </row>
    <row r="9" spans="2:12" ht="12.75">
      <c r="B9" s="61"/>
      <c r="C9" s="61"/>
      <c r="D9" s="64" t="s">
        <v>126</v>
      </c>
      <c r="E9" s="62" t="s">
        <v>127</v>
      </c>
      <c r="F9" s="146" t="s">
        <v>128</v>
      </c>
      <c r="G9" s="146"/>
      <c r="H9" s="146" t="s">
        <v>119</v>
      </c>
      <c r="I9" s="146" t="s">
        <v>119</v>
      </c>
      <c r="J9" s="146" t="s">
        <v>119</v>
      </c>
      <c r="K9" s="61"/>
      <c r="L9" s="70"/>
    </row>
    <row r="10" spans="2:12" ht="22.5">
      <c r="B10" s="61"/>
      <c r="C10" s="61"/>
      <c r="D10" s="66" t="s">
        <v>129</v>
      </c>
      <c r="E10" s="64" t="s">
        <v>127</v>
      </c>
      <c r="F10" s="68" t="s">
        <v>464</v>
      </c>
      <c r="G10" s="67" t="s">
        <v>78</v>
      </c>
      <c r="H10" s="69">
        <v>1</v>
      </c>
      <c r="I10" s="78"/>
      <c r="J10" s="36">
        <f>ROUND(I10*H10,2)</f>
        <v>0</v>
      </c>
      <c r="K10" s="61"/>
      <c r="L10" s="70"/>
    </row>
    <row r="11" spans="2:12" ht="22.5">
      <c r="B11" s="61"/>
      <c r="C11" s="61"/>
      <c r="D11" s="66" t="s">
        <v>130</v>
      </c>
      <c r="E11" s="64" t="s">
        <v>127</v>
      </c>
      <c r="F11" s="68" t="s">
        <v>465</v>
      </c>
      <c r="G11" s="67" t="s">
        <v>6</v>
      </c>
      <c r="H11" s="69">
        <v>2.3</v>
      </c>
      <c r="I11" s="78"/>
      <c r="J11" s="36">
        <f>ROUND(H11*I11,2)</f>
        <v>0</v>
      </c>
      <c r="K11" s="61"/>
      <c r="L11" s="70"/>
    </row>
    <row r="12" spans="2:12" ht="22.5">
      <c r="B12" s="61"/>
      <c r="C12" s="61"/>
      <c r="D12" s="66" t="s">
        <v>131</v>
      </c>
      <c r="E12" s="64" t="s">
        <v>127</v>
      </c>
      <c r="F12" s="68" t="s">
        <v>466</v>
      </c>
      <c r="G12" s="67" t="s">
        <v>6</v>
      </c>
      <c r="H12" s="69">
        <v>53.75</v>
      </c>
      <c r="I12" s="78"/>
      <c r="J12" s="36">
        <f>ROUND(I12*H12,2)</f>
        <v>0</v>
      </c>
      <c r="K12" s="61"/>
      <c r="L12" s="70"/>
    </row>
    <row r="13" spans="2:12" ht="22.5">
      <c r="B13" s="61"/>
      <c r="C13" s="61"/>
      <c r="D13" s="66" t="s">
        <v>132</v>
      </c>
      <c r="E13" s="64" t="s">
        <v>127</v>
      </c>
      <c r="F13" s="68" t="s">
        <v>467</v>
      </c>
      <c r="G13" s="67" t="s">
        <v>61</v>
      </c>
      <c r="H13" s="69">
        <v>2</v>
      </c>
      <c r="I13" s="78"/>
      <c r="J13" s="36">
        <f>ROUND(H13*I13,2)</f>
        <v>0</v>
      </c>
      <c r="K13" s="61"/>
      <c r="L13" s="70"/>
    </row>
    <row r="14" spans="2:12" ht="22.5">
      <c r="B14" s="61"/>
      <c r="C14" s="61"/>
      <c r="D14" s="66" t="s">
        <v>133</v>
      </c>
      <c r="E14" s="64" t="s">
        <v>127</v>
      </c>
      <c r="F14" s="68" t="s">
        <v>468</v>
      </c>
      <c r="G14" s="67" t="s">
        <v>25</v>
      </c>
      <c r="H14" s="69">
        <v>2</v>
      </c>
      <c r="I14" s="78"/>
      <c r="J14" s="36">
        <f>ROUND(I14*H14,2)</f>
        <v>0</v>
      </c>
      <c r="K14" s="61"/>
      <c r="L14" s="70"/>
    </row>
    <row r="15" spans="2:12" ht="12.75">
      <c r="B15" s="61"/>
      <c r="C15" s="61"/>
      <c r="D15" s="62">
        <v>3</v>
      </c>
      <c r="E15" s="63" t="s">
        <v>134</v>
      </c>
      <c r="F15" s="146" t="s">
        <v>135</v>
      </c>
      <c r="G15" s="146"/>
      <c r="H15" s="146" t="s">
        <v>119</v>
      </c>
      <c r="I15" s="146" t="s">
        <v>119</v>
      </c>
      <c r="J15" s="146" t="s">
        <v>119</v>
      </c>
      <c r="K15" s="61"/>
      <c r="L15" s="70"/>
    </row>
    <row r="16" spans="2:12" ht="12.75">
      <c r="B16" s="61"/>
      <c r="C16" s="61"/>
      <c r="D16" s="64" t="s">
        <v>136</v>
      </c>
      <c r="E16" s="63" t="s">
        <v>137</v>
      </c>
      <c r="F16" s="146" t="s">
        <v>138</v>
      </c>
      <c r="G16" s="146"/>
      <c r="H16" s="146" t="s">
        <v>119</v>
      </c>
      <c r="I16" s="146" t="s">
        <v>119</v>
      </c>
      <c r="J16" s="146" t="s">
        <v>119</v>
      </c>
      <c r="K16" s="61"/>
      <c r="L16" s="70"/>
    </row>
    <row r="17" spans="2:12" ht="33.75">
      <c r="B17" s="61"/>
      <c r="C17" s="61"/>
      <c r="D17" s="66" t="s">
        <v>139</v>
      </c>
      <c r="E17" s="67" t="s">
        <v>137</v>
      </c>
      <c r="F17" s="68" t="s">
        <v>469</v>
      </c>
      <c r="G17" s="67" t="s">
        <v>8</v>
      </c>
      <c r="H17" s="71">
        <v>590.74</v>
      </c>
      <c r="I17" s="56"/>
      <c r="J17" s="36">
        <f>ROUND(I17*H17,2)</f>
        <v>0</v>
      </c>
      <c r="K17" s="61"/>
      <c r="L17" s="70"/>
    </row>
    <row r="18" spans="2:12" ht="22.5">
      <c r="B18" s="61"/>
      <c r="C18" s="61"/>
      <c r="D18" s="66" t="s">
        <v>140</v>
      </c>
      <c r="E18" s="67" t="s">
        <v>137</v>
      </c>
      <c r="F18" s="68" t="s">
        <v>470</v>
      </c>
      <c r="G18" s="67" t="s">
        <v>8</v>
      </c>
      <c r="H18" s="71">
        <v>253.17</v>
      </c>
      <c r="I18" s="56"/>
      <c r="J18" s="36">
        <f>ROUND(I18*H18,2)</f>
        <v>0</v>
      </c>
      <c r="K18" s="61"/>
      <c r="L18" s="70"/>
    </row>
    <row r="19" spans="2:12" ht="12.75">
      <c r="B19" s="61"/>
      <c r="C19" s="61"/>
      <c r="D19" s="72" t="s">
        <v>141</v>
      </c>
      <c r="E19" s="63" t="s">
        <v>142</v>
      </c>
      <c r="F19" s="146" t="s">
        <v>143</v>
      </c>
      <c r="G19" s="146"/>
      <c r="H19" s="146" t="s">
        <v>119</v>
      </c>
      <c r="I19" s="146" t="s">
        <v>119</v>
      </c>
      <c r="J19" s="146" t="s">
        <v>119</v>
      </c>
      <c r="K19" s="61"/>
      <c r="L19" s="70"/>
    </row>
    <row r="20" spans="2:12" ht="22.5">
      <c r="B20" s="61"/>
      <c r="C20" s="61"/>
      <c r="D20" s="66" t="s">
        <v>144</v>
      </c>
      <c r="E20" s="67" t="s">
        <v>142</v>
      </c>
      <c r="F20" s="68" t="s">
        <v>471</v>
      </c>
      <c r="G20" s="67" t="s">
        <v>8</v>
      </c>
      <c r="H20" s="69">
        <v>33.57</v>
      </c>
      <c r="I20" s="56"/>
      <c r="J20" s="36">
        <f>ROUND(I20*H20,2)</f>
        <v>0</v>
      </c>
      <c r="K20" s="61"/>
      <c r="L20" s="70"/>
    </row>
    <row r="21" spans="2:12" ht="45">
      <c r="B21" s="61"/>
      <c r="C21" s="61"/>
      <c r="D21" s="66" t="s">
        <v>145</v>
      </c>
      <c r="E21" s="67" t="s">
        <v>142</v>
      </c>
      <c r="F21" s="68" t="s">
        <v>472</v>
      </c>
      <c r="G21" s="67" t="s">
        <v>8</v>
      </c>
      <c r="H21" s="69">
        <v>601.21</v>
      </c>
      <c r="I21" s="56"/>
      <c r="J21" s="36">
        <f>ROUND(I21*H21,2)</f>
        <v>0</v>
      </c>
      <c r="K21" s="61"/>
      <c r="L21" s="70"/>
    </row>
    <row r="22" spans="2:12" ht="45">
      <c r="B22" s="61"/>
      <c r="C22" s="61"/>
      <c r="D22" s="66" t="s">
        <v>146</v>
      </c>
      <c r="E22" s="67" t="s">
        <v>142</v>
      </c>
      <c r="F22" s="68" t="s">
        <v>473</v>
      </c>
      <c r="G22" s="67" t="s">
        <v>8</v>
      </c>
      <c r="H22" s="69">
        <v>98.82</v>
      </c>
      <c r="I22" s="56"/>
      <c r="J22" s="36">
        <f>ROUND(I22*H22,2)</f>
        <v>0</v>
      </c>
      <c r="K22" s="61"/>
      <c r="L22" s="70"/>
    </row>
    <row r="23" spans="2:12" ht="12.75" customHeight="1">
      <c r="B23" s="61"/>
      <c r="C23" s="61"/>
      <c r="D23" s="72" t="s">
        <v>147</v>
      </c>
      <c r="E23" s="63" t="s">
        <v>148</v>
      </c>
      <c r="F23" s="146" t="s">
        <v>149</v>
      </c>
      <c r="G23" s="146"/>
      <c r="H23" s="146" t="s">
        <v>119</v>
      </c>
      <c r="I23" s="146" t="s">
        <v>119</v>
      </c>
      <c r="J23" s="146" t="s">
        <v>119</v>
      </c>
      <c r="K23" s="61"/>
      <c r="L23" s="70"/>
    </row>
    <row r="24" spans="2:12" ht="33.75">
      <c r="B24" s="61"/>
      <c r="C24" s="61"/>
      <c r="D24" s="66" t="s">
        <v>150</v>
      </c>
      <c r="E24" s="67" t="s">
        <v>148</v>
      </c>
      <c r="F24" s="68" t="s">
        <v>474</v>
      </c>
      <c r="G24" s="67" t="s">
        <v>8</v>
      </c>
      <c r="H24" s="69">
        <v>6.9</v>
      </c>
      <c r="I24" s="56"/>
      <c r="J24" s="36">
        <f>ROUND(I24*H24,2)</f>
        <v>0</v>
      </c>
      <c r="K24" s="61"/>
      <c r="L24" s="70"/>
    </row>
    <row r="25" spans="2:12" ht="12.75">
      <c r="B25" s="61"/>
      <c r="C25" s="61"/>
      <c r="D25" s="62">
        <v>4</v>
      </c>
      <c r="E25" s="63" t="s">
        <v>151</v>
      </c>
      <c r="F25" s="146" t="s">
        <v>152</v>
      </c>
      <c r="G25" s="146"/>
      <c r="H25" s="146" t="s">
        <v>119</v>
      </c>
      <c r="I25" s="146" t="s">
        <v>119</v>
      </c>
      <c r="J25" s="146" t="s">
        <v>119</v>
      </c>
      <c r="K25" s="61"/>
      <c r="L25" s="70"/>
    </row>
    <row r="26" spans="2:12" ht="12.75">
      <c r="B26" s="61"/>
      <c r="C26" s="61"/>
      <c r="D26" s="72" t="s">
        <v>153</v>
      </c>
      <c r="E26" s="63" t="s">
        <v>154</v>
      </c>
      <c r="F26" s="146" t="s">
        <v>155</v>
      </c>
      <c r="G26" s="146"/>
      <c r="H26" s="146" t="s">
        <v>119</v>
      </c>
      <c r="I26" s="146" t="s">
        <v>119</v>
      </c>
      <c r="J26" s="146" t="s">
        <v>119</v>
      </c>
      <c r="K26" s="61"/>
      <c r="L26" s="70"/>
    </row>
    <row r="27" spans="2:12" ht="33.75">
      <c r="B27" s="61"/>
      <c r="C27" s="61"/>
      <c r="D27" s="66" t="s">
        <v>156</v>
      </c>
      <c r="E27" s="67" t="s">
        <v>154</v>
      </c>
      <c r="F27" s="68" t="s">
        <v>475</v>
      </c>
      <c r="G27" s="67" t="s">
        <v>61</v>
      </c>
      <c r="H27" s="69">
        <v>26</v>
      </c>
      <c r="I27" s="56"/>
      <c r="J27" s="36">
        <f aca="true" t="shared" si="0" ref="J27:J33">ROUND(I27*H27,2)</f>
        <v>0</v>
      </c>
      <c r="K27" s="61"/>
      <c r="L27" s="70"/>
    </row>
    <row r="28" spans="2:12" ht="33.75">
      <c r="B28" s="61"/>
      <c r="C28" s="61"/>
      <c r="D28" s="66" t="s">
        <v>157</v>
      </c>
      <c r="E28" s="67" t="s">
        <v>154</v>
      </c>
      <c r="F28" s="68" t="s">
        <v>476</v>
      </c>
      <c r="G28" s="67" t="s">
        <v>61</v>
      </c>
      <c r="H28" s="69">
        <v>2</v>
      </c>
      <c r="I28" s="56"/>
      <c r="J28" s="36">
        <f t="shared" si="0"/>
        <v>0</v>
      </c>
      <c r="K28" s="61"/>
      <c r="L28" s="70"/>
    </row>
    <row r="29" spans="2:12" ht="22.5">
      <c r="B29" s="61"/>
      <c r="C29" s="61"/>
      <c r="D29" s="66" t="s">
        <v>158</v>
      </c>
      <c r="E29" s="67" t="s">
        <v>154</v>
      </c>
      <c r="F29" s="68" t="s">
        <v>477</v>
      </c>
      <c r="G29" s="67" t="s">
        <v>67</v>
      </c>
      <c r="H29" s="69">
        <v>0.03</v>
      </c>
      <c r="I29" s="56"/>
      <c r="J29" s="36">
        <f t="shared" si="0"/>
        <v>0</v>
      </c>
      <c r="K29" s="61"/>
      <c r="L29" s="70"/>
    </row>
    <row r="30" spans="2:12" ht="22.5">
      <c r="B30" s="61"/>
      <c r="C30" s="61"/>
      <c r="D30" s="66" t="s">
        <v>159</v>
      </c>
      <c r="E30" s="67" t="s">
        <v>154</v>
      </c>
      <c r="F30" s="68" t="s">
        <v>478</v>
      </c>
      <c r="G30" s="67" t="s">
        <v>67</v>
      </c>
      <c r="H30" s="69">
        <v>0.24</v>
      </c>
      <c r="I30" s="56"/>
      <c r="J30" s="36">
        <f t="shared" si="0"/>
        <v>0</v>
      </c>
      <c r="K30" s="61"/>
      <c r="L30" s="70"/>
    </row>
    <row r="31" spans="2:12" ht="33.75">
      <c r="B31" s="61"/>
      <c r="C31" s="61"/>
      <c r="D31" s="66" t="s">
        <v>160</v>
      </c>
      <c r="E31" s="67" t="s">
        <v>154</v>
      </c>
      <c r="F31" s="68" t="s">
        <v>479</v>
      </c>
      <c r="G31" s="67" t="s">
        <v>67</v>
      </c>
      <c r="H31" s="69">
        <v>0.25</v>
      </c>
      <c r="I31" s="56"/>
      <c r="J31" s="36">
        <f t="shared" si="0"/>
        <v>0</v>
      </c>
      <c r="K31" s="61"/>
      <c r="L31" s="70"/>
    </row>
    <row r="32" spans="2:12" ht="22.5">
      <c r="B32" s="61"/>
      <c r="C32" s="61"/>
      <c r="D32" s="66" t="s">
        <v>161</v>
      </c>
      <c r="E32" s="67" t="s">
        <v>154</v>
      </c>
      <c r="F32" s="68" t="s">
        <v>480</v>
      </c>
      <c r="G32" s="67" t="s">
        <v>67</v>
      </c>
      <c r="H32" s="69">
        <v>0.46</v>
      </c>
      <c r="I32" s="56"/>
      <c r="J32" s="36">
        <f t="shared" si="0"/>
        <v>0</v>
      </c>
      <c r="K32" s="61"/>
      <c r="L32" s="70"/>
    </row>
    <row r="33" spans="2:12" ht="22.5">
      <c r="B33" s="61"/>
      <c r="C33" s="61"/>
      <c r="D33" s="66" t="s">
        <v>162</v>
      </c>
      <c r="E33" s="67" t="s">
        <v>154</v>
      </c>
      <c r="F33" s="68" t="s">
        <v>481</v>
      </c>
      <c r="G33" s="67" t="s">
        <v>67</v>
      </c>
      <c r="H33" s="69">
        <v>0.06</v>
      </c>
      <c r="I33" s="56"/>
      <c r="J33" s="36">
        <f t="shared" si="0"/>
        <v>0</v>
      </c>
      <c r="K33" s="61"/>
      <c r="L33" s="70"/>
    </row>
    <row r="34" spans="2:12" ht="12.75">
      <c r="B34" s="61"/>
      <c r="C34" s="61"/>
      <c r="D34" s="72" t="s">
        <v>163</v>
      </c>
      <c r="E34" s="63" t="s">
        <v>164</v>
      </c>
      <c r="F34" s="146" t="s">
        <v>165</v>
      </c>
      <c r="G34" s="146"/>
      <c r="H34" s="146" t="s">
        <v>119</v>
      </c>
      <c r="I34" s="146" t="s">
        <v>119</v>
      </c>
      <c r="J34" s="146" t="s">
        <v>119</v>
      </c>
      <c r="K34" s="61"/>
      <c r="L34" s="70"/>
    </row>
    <row r="35" spans="2:12" ht="33.75">
      <c r="B35" s="61"/>
      <c r="C35" s="61"/>
      <c r="D35" s="66" t="s">
        <v>166</v>
      </c>
      <c r="E35" s="67" t="s">
        <v>164</v>
      </c>
      <c r="F35" s="68" t="s">
        <v>482</v>
      </c>
      <c r="G35" s="67" t="s">
        <v>67</v>
      </c>
      <c r="H35" s="71">
        <v>0.01</v>
      </c>
      <c r="I35" s="56"/>
      <c r="J35" s="36">
        <f>ROUND(I35*H35,2)</f>
        <v>0</v>
      </c>
      <c r="K35" s="61"/>
      <c r="L35" s="70"/>
    </row>
    <row r="36" spans="2:12" ht="12.75">
      <c r="B36" s="61"/>
      <c r="C36" s="61"/>
      <c r="D36" s="62">
        <v>5</v>
      </c>
      <c r="E36" s="63" t="s">
        <v>167</v>
      </c>
      <c r="F36" s="146" t="s">
        <v>168</v>
      </c>
      <c r="G36" s="146"/>
      <c r="H36" s="146" t="s">
        <v>119</v>
      </c>
      <c r="I36" s="146" t="s">
        <v>119</v>
      </c>
      <c r="J36" s="146" t="s">
        <v>119</v>
      </c>
      <c r="K36" s="61"/>
      <c r="L36" s="70"/>
    </row>
    <row r="37" spans="2:12" ht="12.75">
      <c r="B37" s="61"/>
      <c r="C37" s="61"/>
      <c r="D37" s="72" t="s">
        <v>169</v>
      </c>
      <c r="E37" s="63" t="s">
        <v>170</v>
      </c>
      <c r="F37" s="146" t="s">
        <v>171</v>
      </c>
      <c r="G37" s="146"/>
      <c r="H37" s="146" t="s">
        <v>119</v>
      </c>
      <c r="I37" s="146" t="s">
        <v>119</v>
      </c>
      <c r="J37" s="146" t="s">
        <v>119</v>
      </c>
      <c r="K37" s="61"/>
      <c r="L37" s="70"/>
    </row>
    <row r="38" spans="2:12" ht="22.5">
      <c r="B38" s="61"/>
      <c r="C38" s="61"/>
      <c r="D38" s="66" t="s">
        <v>172</v>
      </c>
      <c r="E38" s="67" t="s">
        <v>170</v>
      </c>
      <c r="F38" s="73" t="s">
        <v>483</v>
      </c>
      <c r="G38" s="67" t="s">
        <v>8</v>
      </c>
      <c r="H38" s="69">
        <v>1.11</v>
      </c>
      <c r="I38" s="56"/>
      <c r="J38" s="36">
        <f>ROUND(I38*H38,2)</f>
        <v>0</v>
      </c>
      <c r="K38" s="61"/>
      <c r="L38" s="70"/>
    </row>
    <row r="39" spans="2:12" ht="22.5">
      <c r="B39" s="61"/>
      <c r="C39" s="61"/>
      <c r="D39" s="66" t="s">
        <v>173</v>
      </c>
      <c r="E39" s="67" t="s">
        <v>170</v>
      </c>
      <c r="F39" s="73" t="s">
        <v>484</v>
      </c>
      <c r="G39" s="67" t="s">
        <v>8</v>
      </c>
      <c r="H39" s="69">
        <v>4.8</v>
      </c>
      <c r="I39" s="56"/>
      <c r="J39" s="36">
        <f>ROUND(I39*H39,2)</f>
        <v>0</v>
      </c>
      <c r="K39" s="61"/>
      <c r="L39" s="70"/>
    </row>
    <row r="40" spans="2:12" ht="22.5">
      <c r="B40" s="61"/>
      <c r="C40" s="61"/>
      <c r="D40" s="66" t="s">
        <v>174</v>
      </c>
      <c r="E40" s="67" t="s">
        <v>170</v>
      </c>
      <c r="F40" s="73" t="s">
        <v>485</v>
      </c>
      <c r="G40" s="67" t="s">
        <v>8</v>
      </c>
      <c r="H40" s="69">
        <v>0.49</v>
      </c>
      <c r="I40" s="56"/>
      <c r="J40" s="36">
        <f>ROUND(I40*H40,2)</f>
        <v>0</v>
      </c>
      <c r="K40" s="61"/>
      <c r="L40" s="70"/>
    </row>
    <row r="41" spans="2:12" ht="12.75">
      <c r="B41" s="61"/>
      <c r="C41" s="61"/>
      <c r="D41" s="72" t="s">
        <v>175</v>
      </c>
      <c r="E41" s="63" t="s">
        <v>176</v>
      </c>
      <c r="F41" s="146" t="s">
        <v>177</v>
      </c>
      <c r="G41" s="146"/>
      <c r="H41" s="146" t="s">
        <v>119</v>
      </c>
      <c r="I41" s="146" t="s">
        <v>119</v>
      </c>
      <c r="J41" s="146" t="s">
        <v>119</v>
      </c>
      <c r="K41" s="61"/>
      <c r="L41" s="70"/>
    </row>
    <row r="42" spans="2:12" ht="22.5">
      <c r="B42" s="61"/>
      <c r="C42" s="61"/>
      <c r="D42" s="66" t="s">
        <v>178</v>
      </c>
      <c r="E42" s="67" t="s">
        <v>176</v>
      </c>
      <c r="F42" s="73" t="s">
        <v>486</v>
      </c>
      <c r="G42" s="67" t="s">
        <v>8</v>
      </c>
      <c r="H42" s="71">
        <v>1.77</v>
      </c>
      <c r="I42" s="56"/>
      <c r="J42" s="36">
        <f>ROUND(I42*H42,2)</f>
        <v>0</v>
      </c>
      <c r="K42" s="74"/>
      <c r="L42" s="70"/>
    </row>
    <row r="43" spans="2:12" ht="22.5">
      <c r="B43" s="61"/>
      <c r="C43" s="61"/>
      <c r="D43" s="66" t="s">
        <v>179</v>
      </c>
      <c r="E43" s="67" t="s">
        <v>176</v>
      </c>
      <c r="F43" s="73" t="s">
        <v>487</v>
      </c>
      <c r="G43" s="67" t="s">
        <v>8</v>
      </c>
      <c r="H43" s="71">
        <v>1.28</v>
      </c>
      <c r="I43" s="56"/>
      <c r="J43" s="36">
        <f>ROUND(I43*H43,2)</f>
        <v>0</v>
      </c>
      <c r="K43" s="61"/>
      <c r="L43" s="70"/>
    </row>
    <row r="44" spans="1:12" s="18" customFormat="1" ht="12.75" customHeight="1">
      <c r="A44" s="17"/>
      <c r="B44" s="61"/>
      <c r="C44" s="61"/>
      <c r="D44" s="72" t="s">
        <v>180</v>
      </c>
      <c r="E44" s="63" t="s">
        <v>181</v>
      </c>
      <c r="F44" s="146" t="s">
        <v>182</v>
      </c>
      <c r="G44" s="146"/>
      <c r="H44" s="146" t="s">
        <v>119</v>
      </c>
      <c r="I44" s="146" t="s">
        <v>119</v>
      </c>
      <c r="J44" s="146" t="s">
        <v>119</v>
      </c>
      <c r="K44" s="61"/>
      <c r="L44" s="70"/>
    </row>
    <row r="45" spans="2:12" ht="22.5">
      <c r="B45" s="61"/>
      <c r="C45" s="61"/>
      <c r="D45" s="66" t="s">
        <v>183</v>
      </c>
      <c r="E45" s="67" t="s">
        <v>181</v>
      </c>
      <c r="F45" s="73" t="s">
        <v>488</v>
      </c>
      <c r="G45" s="67" t="s">
        <v>8</v>
      </c>
      <c r="H45" s="71">
        <v>0.43</v>
      </c>
      <c r="I45" s="56"/>
      <c r="J45" s="36">
        <f>ROUND(I45*H45,2)</f>
        <v>0</v>
      </c>
      <c r="K45" s="61"/>
      <c r="L45" s="70"/>
    </row>
    <row r="46" spans="2:12" ht="12.75">
      <c r="B46" s="61"/>
      <c r="C46" s="61"/>
      <c r="D46" s="72" t="s">
        <v>184</v>
      </c>
      <c r="E46" s="63" t="s">
        <v>185</v>
      </c>
      <c r="F46" s="146" t="s">
        <v>186</v>
      </c>
      <c r="G46" s="146"/>
      <c r="H46" s="146" t="s">
        <v>119</v>
      </c>
      <c r="I46" s="146" t="s">
        <v>119</v>
      </c>
      <c r="J46" s="146" t="s">
        <v>119</v>
      </c>
      <c r="K46" s="61"/>
      <c r="L46" s="70"/>
    </row>
    <row r="47" spans="2:12" ht="22.5">
      <c r="B47" s="61"/>
      <c r="C47" s="61"/>
      <c r="D47" s="66" t="s">
        <v>187</v>
      </c>
      <c r="E47" s="67" t="s">
        <v>185</v>
      </c>
      <c r="F47" s="73" t="s">
        <v>489</v>
      </c>
      <c r="G47" s="67" t="s">
        <v>8</v>
      </c>
      <c r="H47" s="71">
        <v>0.16</v>
      </c>
      <c r="I47" s="56"/>
      <c r="J47" s="36">
        <f aca="true" t="shared" si="1" ref="J47:J52">ROUND(I47*H47,2)</f>
        <v>0</v>
      </c>
      <c r="K47" s="61"/>
      <c r="L47" s="70"/>
    </row>
    <row r="48" spans="2:12" ht="22.5">
      <c r="B48" s="61"/>
      <c r="C48" s="61"/>
      <c r="D48" s="66" t="s">
        <v>188</v>
      </c>
      <c r="E48" s="67" t="s">
        <v>185</v>
      </c>
      <c r="F48" s="73" t="s">
        <v>490</v>
      </c>
      <c r="G48" s="67" t="s">
        <v>8</v>
      </c>
      <c r="H48" s="71">
        <v>0.48</v>
      </c>
      <c r="I48" s="56"/>
      <c r="J48" s="36">
        <f t="shared" si="1"/>
        <v>0</v>
      </c>
      <c r="K48" s="61"/>
      <c r="L48" s="70"/>
    </row>
    <row r="49" spans="2:12" ht="22.5">
      <c r="B49" s="61"/>
      <c r="C49" s="61"/>
      <c r="D49" s="66" t="s">
        <v>189</v>
      </c>
      <c r="E49" s="67" t="s">
        <v>185</v>
      </c>
      <c r="F49" s="73" t="s">
        <v>491</v>
      </c>
      <c r="G49" s="67" t="s">
        <v>8</v>
      </c>
      <c r="H49" s="71">
        <v>1.24</v>
      </c>
      <c r="I49" s="56"/>
      <c r="J49" s="36">
        <f t="shared" si="1"/>
        <v>0</v>
      </c>
      <c r="K49" s="61"/>
      <c r="L49" s="70"/>
    </row>
    <row r="50" spans="2:12" ht="22.5">
      <c r="B50" s="61"/>
      <c r="C50" s="61"/>
      <c r="D50" s="66" t="s">
        <v>190</v>
      </c>
      <c r="E50" s="67" t="s">
        <v>185</v>
      </c>
      <c r="F50" s="73" t="s">
        <v>492</v>
      </c>
      <c r="G50" s="67" t="s">
        <v>8</v>
      </c>
      <c r="H50" s="71">
        <v>0.48</v>
      </c>
      <c r="I50" s="56"/>
      <c r="J50" s="36">
        <f t="shared" si="1"/>
        <v>0</v>
      </c>
      <c r="K50" s="61"/>
      <c r="L50" s="70"/>
    </row>
    <row r="51" spans="2:12" ht="22.5">
      <c r="B51" s="61"/>
      <c r="C51" s="61"/>
      <c r="D51" s="66" t="s">
        <v>191</v>
      </c>
      <c r="E51" s="67" t="s">
        <v>185</v>
      </c>
      <c r="F51" s="73" t="s">
        <v>493</v>
      </c>
      <c r="G51" s="67" t="s">
        <v>8</v>
      </c>
      <c r="H51" s="71">
        <v>0.05</v>
      </c>
      <c r="I51" s="56"/>
      <c r="J51" s="36">
        <f t="shared" si="1"/>
        <v>0</v>
      </c>
      <c r="K51" s="61"/>
      <c r="L51" s="70"/>
    </row>
    <row r="52" spans="2:12" ht="22.5">
      <c r="B52" s="61"/>
      <c r="C52" s="61"/>
      <c r="D52" s="66" t="s">
        <v>192</v>
      </c>
      <c r="E52" s="67" t="s">
        <v>185</v>
      </c>
      <c r="F52" s="73" t="s">
        <v>494</v>
      </c>
      <c r="G52" s="67" t="s">
        <v>8</v>
      </c>
      <c r="H52" s="71">
        <v>11.71</v>
      </c>
      <c r="I52" s="56"/>
      <c r="J52" s="36">
        <f t="shared" si="1"/>
        <v>0</v>
      </c>
      <c r="K52" s="61"/>
      <c r="L52" s="70"/>
    </row>
    <row r="53" spans="2:12" ht="12.75">
      <c r="B53" s="61"/>
      <c r="C53" s="61"/>
      <c r="D53" s="72" t="s">
        <v>193</v>
      </c>
      <c r="E53" s="63" t="s">
        <v>194</v>
      </c>
      <c r="F53" s="146" t="s">
        <v>195</v>
      </c>
      <c r="G53" s="146"/>
      <c r="H53" s="146" t="s">
        <v>119</v>
      </c>
      <c r="I53" s="146" t="s">
        <v>119</v>
      </c>
      <c r="J53" s="146" t="s">
        <v>119</v>
      </c>
      <c r="K53" s="61"/>
      <c r="L53" s="70"/>
    </row>
    <row r="54" spans="2:12" ht="67.5">
      <c r="B54" s="61"/>
      <c r="C54" s="61"/>
      <c r="D54" s="66" t="s">
        <v>196</v>
      </c>
      <c r="E54" s="67" t="s">
        <v>194</v>
      </c>
      <c r="F54" s="68" t="s">
        <v>495</v>
      </c>
      <c r="G54" s="67" t="s">
        <v>6</v>
      </c>
      <c r="H54" s="69">
        <v>4.8</v>
      </c>
      <c r="I54" s="56"/>
      <c r="J54" s="36">
        <f>ROUND(H54*I54,2)</f>
        <v>0</v>
      </c>
      <c r="K54" s="61"/>
      <c r="L54" s="70"/>
    </row>
    <row r="55" spans="2:12" ht="12.75">
      <c r="B55" s="61"/>
      <c r="C55" s="61"/>
      <c r="D55" s="72" t="s">
        <v>197</v>
      </c>
      <c r="E55" s="63" t="s">
        <v>198</v>
      </c>
      <c r="F55" s="146" t="s">
        <v>199</v>
      </c>
      <c r="G55" s="146"/>
      <c r="H55" s="146" t="s">
        <v>119</v>
      </c>
      <c r="I55" s="146" t="s">
        <v>119</v>
      </c>
      <c r="J55" s="146" t="s">
        <v>119</v>
      </c>
      <c r="K55" s="61"/>
      <c r="L55" s="70"/>
    </row>
    <row r="56" spans="2:12" ht="33.75">
      <c r="B56" s="61"/>
      <c r="C56" s="61"/>
      <c r="D56" s="66" t="s">
        <v>200</v>
      </c>
      <c r="E56" s="67" t="s">
        <v>198</v>
      </c>
      <c r="F56" s="68" t="s">
        <v>496</v>
      </c>
      <c r="G56" s="67" t="s">
        <v>7</v>
      </c>
      <c r="H56" s="69">
        <v>18.89</v>
      </c>
      <c r="I56" s="56"/>
      <c r="J56" s="36">
        <f>ROUND(I56*H56,2)</f>
        <v>0</v>
      </c>
      <c r="K56" s="61"/>
      <c r="L56" s="70"/>
    </row>
    <row r="57" spans="2:12" ht="45">
      <c r="B57" s="61"/>
      <c r="C57" s="61"/>
      <c r="D57" s="66" t="s">
        <v>201</v>
      </c>
      <c r="E57" s="67" t="s">
        <v>198</v>
      </c>
      <c r="F57" s="68" t="s">
        <v>497</v>
      </c>
      <c r="G57" s="67" t="s">
        <v>8</v>
      </c>
      <c r="H57" s="69">
        <v>101.84</v>
      </c>
      <c r="I57" s="56"/>
      <c r="J57" s="36">
        <f>ROUND(I57*H57,2)</f>
        <v>0</v>
      </c>
      <c r="K57" s="61"/>
      <c r="L57" s="70"/>
    </row>
    <row r="58" spans="2:12" ht="45">
      <c r="B58" s="61"/>
      <c r="C58" s="61"/>
      <c r="D58" s="66" t="s">
        <v>202</v>
      </c>
      <c r="E58" s="67" t="s">
        <v>198</v>
      </c>
      <c r="F58" s="68" t="s">
        <v>498</v>
      </c>
      <c r="G58" s="67" t="s">
        <v>8</v>
      </c>
      <c r="H58" s="69">
        <v>8.2</v>
      </c>
      <c r="I58" s="56"/>
      <c r="J58" s="36">
        <f>ROUND(I58*H58,2)</f>
        <v>0</v>
      </c>
      <c r="K58" s="61"/>
      <c r="L58" s="70"/>
    </row>
    <row r="59" spans="2:12" ht="33.75">
      <c r="B59" s="61"/>
      <c r="C59" s="61"/>
      <c r="D59" s="66" t="s">
        <v>203</v>
      </c>
      <c r="E59" s="67" t="s">
        <v>198</v>
      </c>
      <c r="F59" s="73" t="s">
        <v>499</v>
      </c>
      <c r="G59" s="67" t="s">
        <v>6</v>
      </c>
      <c r="H59" s="69">
        <v>5.6</v>
      </c>
      <c r="I59" s="56"/>
      <c r="J59" s="36">
        <f>ROUND(I59*H59,2)</f>
        <v>0</v>
      </c>
      <c r="K59" s="61"/>
      <c r="L59" s="70"/>
    </row>
    <row r="60" spans="2:12" ht="12.75">
      <c r="B60" s="61"/>
      <c r="C60" s="61"/>
      <c r="D60" s="62">
        <v>6</v>
      </c>
      <c r="E60" s="63" t="s">
        <v>204</v>
      </c>
      <c r="F60" s="146" t="s">
        <v>205</v>
      </c>
      <c r="G60" s="146"/>
      <c r="H60" s="146" t="s">
        <v>119</v>
      </c>
      <c r="I60" s="146" t="s">
        <v>119</v>
      </c>
      <c r="J60" s="146" t="s">
        <v>119</v>
      </c>
      <c r="K60" s="61"/>
      <c r="L60" s="70"/>
    </row>
    <row r="61" spans="2:12" ht="12.75">
      <c r="B61" s="61"/>
      <c r="C61" s="61"/>
      <c r="D61" s="72" t="s">
        <v>206</v>
      </c>
      <c r="E61" s="63" t="s">
        <v>563</v>
      </c>
      <c r="F61" s="146" t="s">
        <v>207</v>
      </c>
      <c r="G61" s="146"/>
      <c r="H61" s="146" t="s">
        <v>119</v>
      </c>
      <c r="I61" s="146" t="s">
        <v>119</v>
      </c>
      <c r="J61" s="146" t="s">
        <v>119</v>
      </c>
      <c r="K61" s="61"/>
      <c r="L61" s="70"/>
    </row>
    <row r="62" spans="2:12" ht="45">
      <c r="B62" s="61"/>
      <c r="C62" s="61"/>
      <c r="D62" s="66" t="s">
        <v>208</v>
      </c>
      <c r="E62" s="67" t="s">
        <v>563</v>
      </c>
      <c r="F62" s="73" t="s">
        <v>500</v>
      </c>
      <c r="G62" s="67" t="s">
        <v>7</v>
      </c>
      <c r="H62" s="69">
        <v>10.31</v>
      </c>
      <c r="I62" s="56"/>
      <c r="J62" s="36">
        <f>ROUND(I62*H62,2)</f>
        <v>0</v>
      </c>
      <c r="K62" s="61"/>
      <c r="L62" s="70"/>
    </row>
    <row r="63" spans="2:12" ht="45">
      <c r="B63" s="61"/>
      <c r="C63" s="61"/>
      <c r="D63" s="66" t="s">
        <v>209</v>
      </c>
      <c r="E63" s="67" t="s">
        <v>563</v>
      </c>
      <c r="F63" s="73" t="s">
        <v>501</v>
      </c>
      <c r="G63" s="67" t="s">
        <v>7</v>
      </c>
      <c r="H63" s="69">
        <v>36.24</v>
      </c>
      <c r="I63" s="56"/>
      <c r="J63" s="36">
        <f>ROUND(I63*H63,2)</f>
        <v>0</v>
      </c>
      <c r="K63" s="61"/>
      <c r="L63" s="70"/>
    </row>
    <row r="64" spans="2:12" ht="45">
      <c r="B64" s="61"/>
      <c r="C64" s="61"/>
      <c r="D64" s="66" t="s">
        <v>210</v>
      </c>
      <c r="E64" s="67" t="s">
        <v>563</v>
      </c>
      <c r="F64" s="73" t="s">
        <v>502</v>
      </c>
      <c r="G64" s="67" t="s">
        <v>7</v>
      </c>
      <c r="H64" s="69">
        <v>24.92</v>
      </c>
      <c r="I64" s="56"/>
      <c r="J64" s="36">
        <f>ROUND(I64*H64,2)</f>
        <v>0</v>
      </c>
      <c r="K64" s="61"/>
      <c r="L64" s="70"/>
    </row>
    <row r="65" spans="1:12" ht="45">
      <c r="A65" s="18"/>
      <c r="B65" s="74"/>
      <c r="C65" s="74"/>
      <c r="D65" s="66" t="s">
        <v>211</v>
      </c>
      <c r="E65" s="67" t="s">
        <v>563</v>
      </c>
      <c r="F65" s="73" t="s">
        <v>503</v>
      </c>
      <c r="G65" s="67" t="s">
        <v>7</v>
      </c>
      <c r="H65" s="69">
        <v>48</v>
      </c>
      <c r="I65" s="56"/>
      <c r="J65" s="36">
        <f>ROUND(I65*H65,2)</f>
        <v>0</v>
      </c>
      <c r="K65" s="61"/>
      <c r="L65" s="70"/>
    </row>
    <row r="66" spans="2:12" ht="45">
      <c r="B66" s="61"/>
      <c r="C66" s="61"/>
      <c r="D66" s="66" t="s">
        <v>212</v>
      </c>
      <c r="E66" s="67" t="s">
        <v>563</v>
      </c>
      <c r="F66" s="73" t="s">
        <v>504</v>
      </c>
      <c r="G66" s="67" t="s">
        <v>7</v>
      </c>
      <c r="H66" s="69">
        <v>6.25</v>
      </c>
      <c r="I66" s="56"/>
      <c r="J66" s="36">
        <f>ROUND(I66*H66,2)</f>
        <v>0</v>
      </c>
      <c r="K66" s="61"/>
      <c r="L66" s="70"/>
    </row>
    <row r="67" spans="2:12" ht="12.75">
      <c r="B67" s="61"/>
      <c r="C67" s="61"/>
      <c r="D67" s="62">
        <v>7</v>
      </c>
      <c r="E67" s="63" t="s">
        <v>213</v>
      </c>
      <c r="F67" s="146" t="s">
        <v>214</v>
      </c>
      <c r="G67" s="146"/>
      <c r="H67" s="146" t="s">
        <v>119</v>
      </c>
      <c r="I67" s="146" t="s">
        <v>119</v>
      </c>
      <c r="J67" s="146" t="s">
        <v>119</v>
      </c>
      <c r="K67" s="61"/>
      <c r="L67" s="70"/>
    </row>
    <row r="68" spans="2:12" ht="12.75">
      <c r="B68" s="61"/>
      <c r="C68" s="61"/>
      <c r="D68" s="72" t="s">
        <v>215</v>
      </c>
      <c r="E68" s="63" t="s">
        <v>216</v>
      </c>
      <c r="F68" s="146" t="s">
        <v>217</v>
      </c>
      <c r="G68" s="146"/>
      <c r="H68" s="146" t="s">
        <v>119</v>
      </c>
      <c r="I68" s="146" t="s">
        <v>119</v>
      </c>
      <c r="J68" s="146" t="s">
        <v>119</v>
      </c>
      <c r="K68" s="61"/>
      <c r="L68" s="70"/>
    </row>
    <row r="69" spans="2:12" ht="33.75">
      <c r="B69" s="61"/>
      <c r="C69" s="61"/>
      <c r="D69" s="66" t="s">
        <v>218</v>
      </c>
      <c r="E69" s="67" t="s">
        <v>216</v>
      </c>
      <c r="F69" s="73" t="s">
        <v>350</v>
      </c>
      <c r="G69" s="67" t="s">
        <v>6</v>
      </c>
      <c r="H69" s="71">
        <v>11.93</v>
      </c>
      <c r="I69" s="56"/>
      <c r="J69" s="36">
        <f>ROUND(I69*H69,2)</f>
        <v>0</v>
      </c>
      <c r="K69" s="61"/>
      <c r="L69" s="70"/>
    </row>
    <row r="70" spans="2:12" ht="33.75">
      <c r="B70" s="61"/>
      <c r="C70" s="61"/>
      <c r="D70" s="66" t="s">
        <v>219</v>
      </c>
      <c r="E70" s="67" t="s">
        <v>216</v>
      </c>
      <c r="F70" s="73" t="s">
        <v>351</v>
      </c>
      <c r="G70" s="67" t="s">
        <v>6</v>
      </c>
      <c r="H70" s="71">
        <v>13.06</v>
      </c>
      <c r="I70" s="56"/>
      <c r="J70" s="36">
        <f>ROUND(I70*H70,2)</f>
        <v>0</v>
      </c>
      <c r="K70" s="61"/>
      <c r="L70" s="70"/>
    </row>
    <row r="71" spans="2:12" ht="33.75">
      <c r="B71" s="61"/>
      <c r="C71" s="61"/>
      <c r="D71" s="66" t="s">
        <v>220</v>
      </c>
      <c r="E71" s="67" t="s">
        <v>216</v>
      </c>
      <c r="F71" s="75" t="s">
        <v>356</v>
      </c>
      <c r="G71" s="67" t="s">
        <v>6</v>
      </c>
      <c r="H71" s="71">
        <v>0.94</v>
      </c>
      <c r="I71" s="56"/>
      <c r="J71" s="36">
        <f>ROUND(I71*H71,2)</f>
        <v>0</v>
      </c>
      <c r="K71" s="61"/>
      <c r="L71" s="70"/>
    </row>
    <row r="72" spans="2:12" ht="33.75">
      <c r="B72" s="61"/>
      <c r="C72" s="61"/>
      <c r="D72" s="66" t="s">
        <v>221</v>
      </c>
      <c r="E72" s="67" t="s">
        <v>216</v>
      </c>
      <c r="F72" s="75" t="s">
        <v>352</v>
      </c>
      <c r="G72" s="67" t="s">
        <v>6</v>
      </c>
      <c r="H72" s="71">
        <v>0.94</v>
      </c>
      <c r="I72" s="56"/>
      <c r="J72" s="36">
        <f>ROUND(I72*H72,2)</f>
        <v>0</v>
      </c>
      <c r="K72" s="61"/>
      <c r="L72" s="70"/>
    </row>
    <row r="73" spans="2:12" ht="12.75">
      <c r="B73" s="61"/>
      <c r="C73" s="61"/>
      <c r="D73" s="62">
        <v>8</v>
      </c>
      <c r="E73" s="63" t="s">
        <v>222</v>
      </c>
      <c r="F73" s="146" t="s">
        <v>223</v>
      </c>
      <c r="G73" s="146"/>
      <c r="H73" s="146" t="s">
        <v>119</v>
      </c>
      <c r="I73" s="146" t="s">
        <v>119</v>
      </c>
      <c r="J73" s="146" t="s">
        <v>119</v>
      </c>
      <c r="K73" s="61"/>
      <c r="L73" s="70"/>
    </row>
    <row r="74" spans="2:12" ht="12.75">
      <c r="B74" s="61"/>
      <c r="C74" s="61"/>
      <c r="D74" s="72" t="s">
        <v>224</v>
      </c>
      <c r="E74" s="63" t="s">
        <v>225</v>
      </c>
      <c r="F74" s="146" t="s">
        <v>226</v>
      </c>
      <c r="G74" s="146"/>
      <c r="H74" s="146" t="s">
        <v>119</v>
      </c>
      <c r="I74" s="146" t="s">
        <v>119</v>
      </c>
      <c r="J74" s="146" t="s">
        <v>119</v>
      </c>
      <c r="K74" s="61"/>
      <c r="L74" s="70"/>
    </row>
    <row r="75" spans="2:12" ht="33.75">
      <c r="B75" s="61"/>
      <c r="C75" s="61"/>
      <c r="D75" s="66" t="s">
        <v>227</v>
      </c>
      <c r="E75" s="67" t="s">
        <v>225</v>
      </c>
      <c r="F75" s="73" t="s">
        <v>505</v>
      </c>
      <c r="G75" s="67" t="s">
        <v>6</v>
      </c>
      <c r="H75" s="69">
        <v>5.4</v>
      </c>
      <c r="I75" s="78"/>
      <c r="J75" s="36">
        <f>ROUND(I75*H75,2)</f>
        <v>0</v>
      </c>
      <c r="K75" s="61"/>
      <c r="L75" s="70"/>
    </row>
    <row r="76" spans="2:12" ht="22.5">
      <c r="B76" s="61"/>
      <c r="C76" s="61"/>
      <c r="D76" s="66" t="s">
        <v>228</v>
      </c>
      <c r="E76" s="67" t="s">
        <v>225</v>
      </c>
      <c r="F76" s="73" t="s">
        <v>506</v>
      </c>
      <c r="G76" s="67" t="s">
        <v>6</v>
      </c>
      <c r="H76" s="69">
        <v>1.8</v>
      </c>
      <c r="I76" s="78"/>
      <c r="J76" s="36">
        <f>ROUND(I76*H76,2)</f>
        <v>0</v>
      </c>
      <c r="K76" s="61"/>
      <c r="L76" s="70"/>
    </row>
    <row r="77" spans="2:12" ht="22.5">
      <c r="B77" s="61"/>
      <c r="C77" s="61"/>
      <c r="D77" s="66" t="s">
        <v>229</v>
      </c>
      <c r="E77" s="67" t="s">
        <v>225</v>
      </c>
      <c r="F77" s="73" t="s">
        <v>507</v>
      </c>
      <c r="G77" s="67" t="s">
        <v>6</v>
      </c>
      <c r="H77" s="69">
        <v>106.2</v>
      </c>
      <c r="I77" s="78"/>
      <c r="J77" s="36">
        <f>ROUND(I77*H77,2)</f>
        <v>0</v>
      </c>
      <c r="K77" s="61"/>
      <c r="L77" s="70"/>
    </row>
    <row r="78" spans="2:12" ht="22.5">
      <c r="B78" s="61"/>
      <c r="C78" s="61"/>
      <c r="D78" s="66" t="s">
        <v>230</v>
      </c>
      <c r="E78" s="67" t="s">
        <v>225</v>
      </c>
      <c r="F78" s="73" t="s">
        <v>508</v>
      </c>
      <c r="G78" s="67" t="s">
        <v>6</v>
      </c>
      <c r="H78" s="69">
        <v>21.6</v>
      </c>
      <c r="I78" s="78"/>
      <c r="J78" s="36">
        <f>ROUND(I78*H78,2)</f>
        <v>0</v>
      </c>
      <c r="K78" s="61"/>
      <c r="L78" s="70"/>
    </row>
    <row r="79" spans="2:12" ht="12.75">
      <c r="B79" s="61"/>
      <c r="C79" s="61"/>
      <c r="D79" s="66" t="s">
        <v>231</v>
      </c>
      <c r="E79" s="67" t="s">
        <v>225</v>
      </c>
      <c r="F79" s="73" t="s">
        <v>509</v>
      </c>
      <c r="G79" s="67" t="s">
        <v>61</v>
      </c>
      <c r="H79" s="69">
        <v>6</v>
      </c>
      <c r="I79" s="78"/>
      <c r="J79" s="36">
        <f>ROUND(I79*H79,2)</f>
        <v>0</v>
      </c>
      <c r="K79" s="61"/>
      <c r="L79" s="70"/>
    </row>
    <row r="80" spans="2:12" ht="12.75">
      <c r="B80" s="61"/>
      <c r="C80" s="61"/>
      <c r="D80" s="72" t="s">
        <v>232</v>
      </c>
      <c r="E80" s="63" t="s">
        <v>233</v>
      </c>
      <c r="F80" s="146" t="s">
        <v>234</v>
      </c>
      <c r="G80" s="146"/>
      <c r="H80" s="146" t="s">
        <v>119</v>
      </c>
      <c r="I80" s="146" t="s">
        <v>119</v>
      </c>
      <c r="J80" s="146" t="s">
        <v>119</v>
      </c>
      <c r="K80" s="61"/>
      <c r="L80" s="70"/>
    </row>
    <row r="81" spans="2:12" ht="45">
      <c r="B81" s="61"/>
      <c r="C81" s="61"/>
      <c r="D81" s="66" t="s">
        <v>235</v>
      </c>
      <c r="E81" s="67" t="s">
        <v>233</v>
      </c>
      <c r="F81" s="73" t="s">
        <v>510</v>
      </c>
      <c r="G81" s="67" t="s">
        <v>6</v>
      </c>
      <c r="H81" s="69">
        <v>8</v>
      </c>
      <c r="I81" s="56"/>
      <c r="J81" s="36">
        <f>ROUND(I81*H81,2)</f>
        <v>0</v>
      </c>
      <c r="K81" s="61"/>
      <c r="L81" s="70"/>
    </row>
    <row r="82" spans="2:12" ht="12.75">
      <c r="B82" s="61"/>
      <c r="C82" s="61"/>
      <c r="D82" s="66" t="s">
        <v>236</v>
      </c>
      <c r="E82" s="67" t="s">
        <v>233</v>
      </c>
      <c r="F82" s="73" t="s">
        <v>357</v>
      </c>
      <c r="G82" s="67" t="s">
        <v>4</v>
      </c>
      <c r="H82" s="69">
        <v>5</v>
      </c>
      <c r="I82" s="56"/>
      <c r="J82" s="36">
        <f>ROUND(I82*H82,2)</f>
        <v>0</v>
      </c>
      <c r="K82" s="61"/>
      <c r="L82" s="70"/>
    </row>
    <row r="83" spans="1:12" ht="12.75">
      <c r="A83" s="18"/>
      <c r="B83" s="74"/>
      <c r="C83" s="74"/>
      <c r="D83" s="62">
        <v>9</v>
      </c>
      <c r="E83" s="63" t="s">
        <v>237</v>
      </c>
      <c r="F83" s="146" t="s">
        <v>238</v>
      </c>
      <c r="G83" s="146"/>
      <c r="H83" s="146" t="s">
        <v>119</v>
      </c>
      <c r="I83" s="146" t="s">
        <v>119</v>
      </c>
      <c r="J83" s="146" t="s">
        <v>119</v>
      </c>
      <c r="K83" s="61"/>
      <c r="L83" s="70"/>
    </row>
    <row r="84" spans="2:12" ht="12.75">
      <c r="B84" s="61"/>
      <c r="C84" s="61"/>
      <c r="D84" s="72" t="s">
        <v>239</v>
      </c>
      <c r="E84" s="63" t="s">
        <v>240</v>
      </c>
      <c r="F84" s="146" t="s">
        <v>5</v>
      </c>
      <c r="G84" s="146"/>
      <c r="H84" s="146" t="s">
        <v>119</v>
      </c>
      <c r="I84" s="146" t="s">
        <v>119</v>
      </c>
      <c r="J84" s="146" t="s">
        <v>119</v>
      </c>
      <c r="K84" s="61"/>
      <c r="L84" s="70"/>
    </row>
    <row r="85" spans="2:12" ht="22.5">
      <c r="B85" s="61"/>
      <c r="C85" s="61"/>
      <c r="D85" s="66" t="s">
        <v>241</v>
      </c>
      <c r="E85" s="67" t="s">
        <v>240</v>
      </c>
      <c r="F85" s="73" t="s">
        <v>511</v>
      </c>
      <c r="G85" s="67" t="s">
        <v>67</v>
      </c>
      <c r="H85" s="69">
        <v>0.54</v>
      </c>
      <c r="I85" s="56"/>
      <c r="J85" s="36">
        <f>ROUND(I85*H85,2)</f>
        <v>0</v>
      </c>
      <c r="K85" s="61"/>
      <c r="L85" s="70"/>
    </row>
    <row r="86" spans="2:12" ht="12.75">
      <c r="B86" s="61"/>
      <c r="C86" s="61"/>
      <c r="D86" s="66" t="s">
        <v>242</v>
      </c>
      <c r="E86" s="67" t="s">
        <v>240</v>
      </c>
      <c r="F86" s="73" t="s">
        <v>512</v>
      </c>
      <c r="G86" s="67" t="s">
        <v>67</v>
      </c>
      <c r="H86" s="69">
        <v>0.03</v>
      </c>
      <c r="I86" s="56"/>
      <c r="J86" s="36">
        <f aca="true" t="shared" si="2" ref="J86:J94">ROUND(I86*H86,2)</f>
        <v>0</v>
      </c>
      <c r="K86" s="61"/>
      <c r="L86" s="70"/>
    </row>
    <row r="87" spans="2:12" ht="22.5">
      <c r="B87" s="61"/>
      <c r="C87" s="61"/>
      <c r="D87" s="66" t="s">
        <v>243</v>
      </c>
      <c r="E87" s="67" t="s">
        <v>240</v>
      </c>
      <c r="F87" s="73" t="s">
        <v>513</v>
      </c>
      <c r="G87" s="67" t="s">
        <v>6</v>
      </c>
      <c r="H87" s="69">
        <v>21</v>
      </c>
      <c r="I87" s="56"/>
      <c r="J87" s="36">
        <f t="shared" si="2"/>
        <v>0</v>
      </c>
      <c r="K87" s="61"/>
      <c r="L87" s="70"/>
    </row>
    <row r="88" spans="2:12" ht="22.5">
      <c r="B88" s="61"/>
      <c r="C88" s="61"/>
      <c r="D88" s="66" t="s">
        <v>244</v>
      </c>
      <c r="E88" s="67" t="s">
        <v>240</v>
      </c>
      <c r="F88" s="73" t="s">
        <v>514</v>
      </c>
      <c r="G88" s="67" t="s">
        <v>8</v>
      </c>
      <c r="H88" s="69">
        <v>0.72</v>
      </c>
      <c r="I88" s="56"/>
      <c r="J88" s="36">
        <f t="shared" si="2"/>
        <v>0</v>
      </c>
      <c r="K88" s="61"/>
      <c r="L88" s="70"/>
    </row>
    <row r="89" spans="2:12" ht="22.5">
      <c r="B89" s="61"/>
      <c r="C89" s="61"/>
      <c r="D89" s="66" t="s">
        <v>245</v>
      </c>
      <c r="E89" s="67" t="s">
        <v>240</v>
      </c>
      <c r="F89" s="73" t="s">
        <v>515</v>
      </c>
      <c r="G89" s="67" t="s">
        <v>8</v>
      </c>
      <c r="H89" s="69">
        <v>0.53</v>
      </c>
      <c r="I89" s="56"/>
      <c r="J89" s="36">
        <f t="shared" si="2"/>
        <v>0</v>
      </c>
      <c r="K89" s="61"/>
      <c r="L89" s="70"/>
    </row>
    <row r="90" spans="2:12" ht="12.75">
      <c r="B90" s="61"/>
      <c r="C90" s="61"/>
      <c r="D90" s="66" t="s">
        <v>246</v>
      </c>
      <c r="E90" s="67" t="s">
        <v>240</v>
      </c>
      <c r="F90" s="73" t="s">
        <v>516</v>
      </c>
      <c r="G90" s="67" t="s">
        <v>8</v>
      </c>
      <c r="H90" s="69">
        <v>1.25</v>
      </c>
      <c r="I90" s="56"/>
      <c r="J90" s="36">
        <f t="shared" si="2"/>
        <v>0</v>
      </c>
      <c r="K90" s="61"/>
      <c r="L90" s="70"/>
    </row>
    <row r="91" spans="2:12" ht="12.75">
      <c r="B91" s="61"/>
      <c r="C91" s="61"/>
      <c r="D91" s="66" t="s">
        <v>247</v>
      </c>
      <c r="E91" s="67" t="s">
        <v>240</v>
      </c>
      <c r="F91" s="73" t="s">
        <v>517</v>
      </c>
      <c r="G91" s="67" t="s">
        <v>6</v>
      </c>
      <c r="H91" s="69">
        <v>43.5</v>
      </c>
      <c r="I91" s="56"/>
      <c r="J91" s="36">
        <f t="shared" si="2"/>
        <v>0</v>
      </c>
      <c r="K91" s="61"/>
      <c r="L91" s="70"/>
    </row>
    <row r="92" spans="2:12" ht="33.75">
      <c r="B92" s="61"/>
      <c r="C92" s="61"/>
      <c r="D92" s="66" t="s">
        <v>248</v>
      </c>
      <c r="E92" s="67" t="s">
        <v>240</v>
      </c>
      <c r="F92" s="73" t="s">
        <v>518</v>
      </c>
      <c r="G92" s="67" t="s">
        <v>67</v>
      </c>
      <c r="H92" s="69">
        <v>2.25</v>
      </c>
      <c r="I92" s="56"/>
      <c r="J92" s="36">
        <f t="shared" si="2"/>
        <v>0</v>
      </c>
      <c r="K92" s="61"/>
      <c r="L92" s="70"/>
    </row>
    <row r="93" spans="2:12" ht="22.5">
      <c r="B93" s="61"/>
      <c r="C93" s="61"/>
      <c r="D93" s="66" t="s">
        <v>249</v>
      </c>
      <c r="E93" s="67" t="s">
        <v>240</v>
      </c>
      <c r="F93" s="73" t="s">
        <v>519</v>
      </c>
      <c r="G93" s="67" t="s">
        <v>8</v>
      </c>
      <c r="H93" s="69">
        <v>2.5</v>
      </c>
      <c r="I93" s="56"/>
      <c r="J93" s="36">
        <f t="shared" si="2"/>
        <v>0</v>
      </c>
      <c r="K93" s="61"/>
      <c r="L93" s="70"/>
    </row>
    <row r="94" spans="2:12" ht="33.75">
      <c r="B94" s="61"/>
      <c r="C94" s="61"/>
      <c r="D94" s="66" t="s">
        <v>250</v>
      </c>
      <c r="E94" s="67" t="s">
        <v>240</v>
      </c>
      <c r="F94" s="73" t="s">
        <v>520</v>
      </c>
      <c r="G94" s="67" t="s">
        <v>67</v>
      </c>
      <c r="H94" s="69">
        <v>0.87</v>
      </c>
      <c r="I94" s="56"/>
      <c r="J94" s="36">
        <f t="shared" si="2"/>
        <v>0</v>
      </c>
      <c r="K94" s="61"/>
      <c r="L94" s="70"/>
    </row>
    <row r="95" spans="2:12" ht="12.75">
      <c r="B95" s="61"/>
      <c r="C95" s="61"/>
      <c r="D95" s="72" t="s">
        <v>251</v>
      </c>
      <c r="E95" s="63" t="s">
        <v>252</v>
      </c>
      <c r="F95" s="146" t="s">
        <v>253</v>
      </c>
      <c r="G95" s="146"/>
      <c r="H95" s="146" t="s">
        <v>119</v>
      </c>
      <c r="I95" s="146" t="s">
        <v>119</v>
      </c>
      <c r="J95" s="146" t="s">
        <v>119</v>
      </c>
      <c r="K95" s="61"/>
      <c r="L95" s="70"/>
    </row>
    <row r="96" spans="2:12" ht="33.75">
      <c r="B96" s="61"/>
      <c r="C96" s="61"/>
      <c r="D96" s="66" t="s">
        <v>254</v>
      </c>
      <c r="E96" s="67" t="s">
        <v>252</v>
      </c>
      <c r="F96" s="73" t="s">
        <v>521</v>
      </c>
      <c r="G96" s="67" t="s">
        <v>7</v>
      </c>
      <c r="H96" s="69">
        <v>3.13</v>
      </c>
      <c r="I96" s="56"/>
      <c r="J96" s="36">
        <f>ROUND(I96*H96,2)</f>
        <v>0</v>
      </c>
      <c r="K96" s="61"/>
      <c r="L96" s="70"/>
    </row>
    <row r="97" spans="2:12" ht="33.75">
      <c r="B97" s="61"/>
      <c r="C97" s="61"/>
      <c r="D97" s="66" t="s">
        <v>255</v>
      </c>
      <c r="E97" s="67" t="s">
        <v>252</v>
      </c>
      <c r="F97" s="73" t="s">
        <v>522</v>
      </c>
      <c r="G97" s="67" t="s">
        <v>7</v>
      </c>
      <c r="H97" s="69">
        <v>14</v>
      </c>
      <c r="I97" s="56"/>
      <c r="J97" s="36">
        <f>ROUND(I97*H97,2)</f>
        <v>0</v>
      </c>
      <c r="K97" s="61"/>
      <c r="L97" s="70"/>
    </row>
    <row r="98" spans="2:12" ht="12.75">
      <c r="B98" s="61"/>
      <c r="C98" s="61"/>
      <c r="D98" s="72" t="s">
        <v>256</v>
      </c>
      <c r="E98" s="63" t="s">
        <v>257</v>
      </c>
      <c r="F98" s="146" t="s">
        <v>258</v>
      </c>
      <c r="G98" s="146"/>
      <c r="H98" s="146" t="s">
        <v>119</v>
      </c>
      <c r="I98" s="146" t="s">
        <v>119</v>
      </c>
      <c r="J98" s="146" t="s">
        <v>119</v>
      </c>
      <c r="K98" s="61"/>
      <c r="L98" s="70"/>
    </row>
    <row r="99" spans="2:12" ht="22.5">
      <c r="B99" s="61"/>
      <c r="C99" s="61"/>
      <c r="D99" s="66" t="s">
        <v>259</v>
      </c>
      <c r="E99" s="67" t="s">
        <v>257</v>
      </c>
      <c r="F99" s="73" t="s">
        <v>353</v>
      </c>
      <c r="G99" s="67" t="s">
        <v>7</v>
      </c>
      <c r="H99" s="69">
        <v>72.31</v>
      </c>
      <c r="I99" s="56"/>
      <c r="J99" s="36">
        <f>ROUND(I99*H99,2)</f>
        <v>0</v>
      </c>
      <c r="K99" s="61"/>
      <c r="L99" s="70"/>
    </row>
    <row r="100" spans="2:12" ht="22.5">
      <c r="B100" s="61"/>
      <c r="C100" s="61"/>
      <c r="D100" s="66" t="s">
        <v>260</v>
      </c>
      <c r="E100" s="67" t="s">
        <v>257</v>
      </c>
      <c r="F100" s="73" t="s">
        <v>523</v>
      </c>
      <c r="G100" s="67" t="s">
        <v>7</v>
      </c>
      <c r="H100" s="69">
        <v>58.56</v>
      </c>
      <c r="I100" s="56"/>
      <c r="J100" s="36">
        <f>ROUND(I100*H100,2)</f>
        <v>0</v>
      </c>
      <c r="K100" s="61"/>
      <c r="L100" s="70"/>
    </row>
    <row r="101" spans="2:12" ht="22.5">
      <c r="B101" s="61"/>
      <c r="C101" s="61"/>
      <c r="D101" s="66" t="s">
        <v>261</v>
      </c>
      <c r="E101" s="67" t="s">
        <v>257</v>
      </c>
      <c r="F101" s="68" t="s">
        <v>524</v>
      </c>
      <c r="G101" s="67" t="s">
        <v>6</v>
      </c>
      <c r="H101" s="69">
        <v>57.7</v>
      </c>
      <c r="I101" s="56"/>
      <c r="J101" s="36">
        <f>ROUND(I101*H101,2)</f>
        <v>0</v>
      </c>
      <c r="K101" s="61"/>
      <c r="L101" s="70"/>
    </row>
    <row r="102" spans="2:12" ht="33.75">
      <c r="B102" s="61"/>
      <c r="C102" s="61"/>
      <c r="D102" s="66" t="s">
        <v>262</v>
      </c>
      <c r="E102" s="67" t="s">
        <v>257</v>
      </c>
      <c r="F102" s="68" t="s">
        <v>525</v>
      </c>
      <c r="G102" s="67" t="s">
        <v>7</v>
      </c>
      <c r="H102" s="69">
        <v>13.75</v>
      </c>
      <c r="I102" s="56"/>
      <c r="J102" s="36">
        <f>ROUND(I102*H102,2)</f>
        <v>0</v>
      </c>
      <c r="L102" s="70"/>
    </row>
    <row r="103" spans="2:12" ht="12.75">
      <c r="B103" s="61"/>
      <c r="C103" s="61"/>
      <c r="D103" s="145" t="s">
        <v>267</v>
      </c>
      <c r="E103" s="145"/>
      <c r="F103" s="145"/>
      <c r="G103" s="145"/>
      <c r="H103" s="145"/>
      <c r="I103" s="145"/>
      <c r="J103" s="31">
        <f>SUM(J7:J102)</f>
        <v>0</v>
      </c>
      <c r="L103" s="70"/>
    </row>
  </sheetData>
  <sheetProtection/>
  <mergeCells count="32">
    <mergeCell ref="D1:J1"/>
    <mergeCell ref="D2:J2"/>
    <mergeCell ref="D103:I103"/>
    <mergeCell ref="F5:J5"/>
    <mergeCell ref="F6:J6"/>
    <mergeCell ref="F8:J8"/>
    <mergeCell ref="F9:J9"/>
    <mergeCell ref="F15:J15"/>
    <mergeCell ref="F16:J16"/>
    <mergeCell ref="F19:J19"/>
    <mergeCell ref="F23:J23"/>
    <mergeCell ref="F25:J25"/>
    <mergeCell ref="F26:J26"/>
    <mergeCell ref="F34:J34"/>
    <mergeCell ref="F73:J73"/>
    <mergeCell ref="F74:J74"/>
    <mergeCell ref="F36:J36"/>
    <mergeCell ref="F37:J37"/>
    <mergeCell ref="F41:J41"/>
    <mergeCell ref="F44:J44"/>
    <mergeCell ref="F46:J46"/>
    <mergeCell ref="F53:J53"/>
    <mergeCell ref="F80:J80"/>
    <mergeCell ref="F83:J83"/>
    <mergeCell ref="F84:J84"/>
    <mergeCell ref="F95:J95"/>
    <mergeCell ref="F98:J98"/>
    <mergeCell ref="F55:J55"/>
    <mergeCell ref="F61:J61"/>
    <mergeCell ref="F60:J60"/>
    <mergeCell ref="F67:J67"/>
    <mergeCell ref="F68:J68"/>
  </mergeCells>
  <printOptions horizontalCentered="1"/>
  <pageMargins left="0.7" right="0.7" top="0.75" bottom="0.75" header="0.3" footer="0.3"/>
  <pageSetup fitToHeight="0" fitToWidth="1" horizontalDpi="600" verticalDpi="600" orientation="portrait" paperSize="9" scale="90" r:id="rId1"/>
  <rowBreaks count="2" manualBreakCount="2">
    <brk id="28" min="3" max="9" man="1"/>
    <brk id="54" min="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6"/>
  <sheetViews>
    <sheetView view="pageBreakPreview" zoomScaleSheetLayoutView="100" zoomScalePageLayoutView="0" workbookViewId="0" topLeftCell="A4">
      <selection activeCell="M23" sqref="M23"/>
    </sheetView>
  </sheetViews>
  <sheetFormatPr defaultColWidth="8.796875" defaultRowHeight="14.25"/>
  <cols>
    <col min="1" max="3" width="2" style="17" customWidth="1"/>
    <col min="4" max="4" width="5.09765625" style="54" customWidth="1"/>
    <col min="5" max="5" width="9.09765625" style="54" customWidth="1"/>
    <col min="6" max="6" width="40.59765625" style="76" customWidth="1"/>
    <col min="7" max="7" width="6.09765625" style="83" customWidth="1"/>
    <col min="8" max="8" width="7.59765625" style="54" customWidth="1"/>
    <col min="9" max="9" width="9.59765625" style="83" customWidth="1"/>
    <col min="10" max="10" width="10.59765625" style="83" customWidth="1"/>
    <col min="11" max="16384" width="9" style="17" customWidth="1"/>
  </cols>
  <sheetData>
    <row r="1" spans="4:10" ht="39.75" customHeight="1">
      <c r="D1" s="139" t="s">
        <v>549</v>
      </c>
      <c r="E1" s="139"/>
      <c r="F1" s="139"/>
      <c r="G1" s="139"/>
      <c r="H1" s="139"/>
      <c r="I1" s="139"/>
      <c r="J1" s="139"/>
    </row>
    <row r="2" spans="4:10" ht="39" customHeight="1">
      <c r="D2" s="140" t="s">
        <v>355</v>
      </c>
      <c r="E2" s="140"/>
      <c r="F2" s="140"/>
      <c r="G2" s="140"/>
      <c r="H2" s="140"/>
      <c r="I2" s="140"/>
      <c r="J2" s="140"/>
    </row>
    <row r="3" spans="4:10" ht="14.25">
      <c r="D3" s="22"/>
      <c r="E3" s="22"/>
      <c r="F3" s="57"/>
      <c r="G3" s="79"/>
      <c r="H3" s="22"/>
      <c r="I3" s="79"/>
      <c r="J3" s="80"/>
    </row>
    <row r="4" spans="4:10" ht="21.75" customHeight="1">
      <c r="D4" s="27" t="s">
        <v>0</v>
      </c>
      <c r="E4" s="27" t="s">
        <v>49</v>
      </c>
      <c r="F4" s="27" t="s">
        <v>1</v>
      </c>
      <c r="G4" s="28" t="s">
        <v>23</v>
      </c>
      <c r="H4" s="28" t="s">
        <v>2</v>
      </c>
      <c r="I4" s="27" t="s">
        <v>15</v>
      </c>
      <c r="J4" s="27" t="s">
        <v>79</v>
      </c>
    </row>
    <row r="5" spans="4:10" ht="33.75">
      <c r="D5" s="30">
        <v>1</v>
      </c>
      <c r="E5" s="30" t="s">
        <v>536</v>
      </c>
      <c r="F5" s="34" t="s">
        <v>526</v>
      </c>
      <c r="G5" s="35" t="s">
        <v>6</v>
      </c>
      <c r="H5" s="35">
        <v>71</v>
      </c>
      <c r="I5" s="56"/>
      <c r="J5" s="36">
        <f>ROUND(I5*H5,2)</f>
        <v>0</v>
      </c>
    </row>
    <row r="6" spans="4:10" ht="32.25" customHeight="1">
      <c r="D6" s="30">
        <v>2</v>
      </c>
      <c r="E6" s="30" t="s">
        <v>536</v>
      </c>
      <c r="F6" s="34" t="s">
        <v>527</v>
      </c>
      <c r="G6" s="35" t="s">
        <v>6</v>
      </c>
      <c r="H6" s="35">
        <v>140</v>
      </c>
      <c r="I6" s="56"/>
      <c r="J6" s="36">
        <f aca="true" t="shared" si="0" ref="J6:J24">ROUND(I6*H6,2)</f>
        <v>0</v>
      </c>
    </row>
    <row r="7" spans="4:10" ht="28.5" customHeight="1">
      <c r="D7" s="30">
        <v>3</v>
      </c>
      <c r="E7" s="30" t="s">
        <v>536</v>
      </c>
      <c r="F7" s="34" t="s">
        <v>528</v>
      </c>
      <c r="G7" s="35" t="s">
        <v>6</v>
      </c>
      <c r="H7" s="35">
        <v>15</v>
      </c>
      <c r="I7" s="56"/>
      <c r="J7" s="36">
        <f t="shared" si="0"/>
        <v>0</v>
      </c>
    </row>
    <row r="8" spans="4:10" ht="22.5">
      <c r="D8" s="30">
        <v>4</v>
      </c>
      <c r="E8" s="30" t="s">
        <v>536</v>
      </c>
      <c r="F8" s="34" t="s">
        <v>529</v>
      </c>
      <c r="G8" s="35" t="s">
        <v>6</v>
      </c>
      <c r="H8" s="35">
        <v>300</v>
      </c>
      <c r="I8" s="56"/>
      <c r="J8" s="36">
        <f t="shared" si="0"/>
        <v>0</v>
      </c>
    </row>
    <row r="9" spans="4:10" ht="22.5">
      <c r="D9" s="30">
        <v>5</v>
      </c>
      <c r="E9" s="30" t="s">
        <v>536</v>
      </c>
      <c r="F9" s="34" t="s">
        <v>530</v>
      </c>
      <c r="G9" s="35" t="s">
        <v>6</v>
      </c>
      <c r="H9" s="35">
        <v>15</v>
      </c>
      <c r="I9" s="56"/>
      <c r="J9" s="36">
        <f t="shared" si="0"/>
        <v>0</v>
      </c>
    </row>
    <row r="10" spans="4:10" ht="22.5">
      <c r="D10" s="30">
        <v>6</v>
      </c>
      <c r="E10" s="30" t="s">
        <v>536</v>
      </c>
      <c r="F10" s="34" t="s">
        <v>531</v>
      </c>
      <c r="G10" s="35" t="s">
        <v>6</v>
      </c>
      <c r="H10" s="35">
        <v>35</v>
      </c>
      <c r="I10" s="56"/>
      <c r="J10" s="36">
        <f t="shared" si="0"/>
        <v>0</v>
      </c>
    </row>
    <row r="11" spans="4:10" ht="22.5">
      <c r="D11" s="30">
        <v>7</v>
      </c>
      <c r="E11" s="30" t="s">
        <v>536</v>
      </c>
      <c r="F11" s="34" t="s">
        <v>531</v>
      </c>
      <c r="G11" s="35" t="s">
        <v>6</v>
      </c>
      <c r="H11" s="35">
        <v>35</v>
      </c>
      <c r="I11" s="56"/>
      <c r="J11" s="36">
        <f t="shared" si="0"/>
        <v>0</v>
      </c>
    </row>
    <row r="12" spans="4:10" ht="22.5">
      <c r="D12" s="30">
        <v>8</v>
      </c>
      <c r="E12" s="30" t="s">
        <v>536</v>
      </c>
      <c r="F12" s="34" t="s">
        <v>532</v>
      </c>
      <c r="G12" s="35" t="s">
        <v>61</v>
      </c>
      <c r="H12" s="35">
        <v>4</v>
      </c>
      <c r="I12" s="56"/>
      <c r="J12" s="36">
        <f t="shared" si="0"/>
        <v>0</v>
      </c>
    </row>
    <row r="13" spans="4:10" ht="22.5">
      <c r="D13" s="30">
        <v>9</v>
      </c>
      <c r="E13" s="30" t="s">
        <v>536</v>
      </c>
      <c r="F13" s="34" t="s">
        <v>533</v>
      </c>
      <c r="G13" s="35" t="s">
        <v>61</v>
      </c>
      <c r="H13" s="35">
        <v>2</v>
      </c>
      <c r="I13" s="56"/>
      <c r="J13" s="36">
        <f t="shared" si="0"/>
        <v>0</v>
      </c>
    </row>
    <row r="14" spans="4:10" ht="30" customHeight="1">
      <c r="D14" s="30">
        <v>10</v>
      </c>
      <c r="E14" s="30" t="s">
        <v>536</v>
      </c>
      <c r="F14" s="34" t="s">
        <v>534</v>
      </c>
      <c r="G14" s="35" t="s">
        <v>61</v>
      </c>
      <c r="H14" s="35">
        <v>2</v>
      </c>
      <c r="I14" s="56"/>
      <c r="J14" s="36">
        <f t="shared" si="0"/>
        <v>0</v>
      </c>
    </row>
    <row r="15" spans="4:10" ht="22.5">
      <c r="D15" s="30">
        <v>11</v>
      </c>
      <c r="E15" s="30" t="s">
        <v>536</v>
      </c>
      <c r="F15" s="34" t="s">
        <v>535</v>
      </c>
      <c r="G15" s="35" t="s">
        <v>61</v>
      </c>
      <c r="H15" s="35">
        <v>2</v>
      </c>
      <c r="I15" s="56"/>
      <c r="J15" s="36">
        <f t="shared" si="0"/>
        <v>0</v>
      </c>
    </row>
    <row r="16" spans="4:10" ht="24">
      <c r="D16" s="30">
        <v>12</v>
      </c>
      <c r="E16" s="30" t="s">
        <v>536</v>
      </c>
      <c r="F16" s="34" t="s">
        <v>537</v>
      </c>
      <c r="G16" s="35" t="s">
        <v>6</v>
      </c>
      <c r="H16" s="35">
        <v>35</v>
      </c>
      <c r="I16" s="56"/>
      <c r="J16" s="36">
        <f t="shared" si="0"/>
        <v>0</v>
      </c>
    </row>
    <row r="17" spans="4:10" ht="24">
      <c r="D17" s="30">
        <v>13</v>
      </c>
      <c r="E17" s="30" t="s">
        <v>536</v>
      </c>
      <c r="F17" s="34" t="s">
        <v>537</v>
      </c>
      <c r="G17" s="35" t="s">
        <v>6</v>
      </c>
      <c r="H17" s="35">
        <v>35</v>
      </c>
      <c r="I17" s="56"/>
      <c r="J17" s="36">
        <f t="shared" si="0"/>
        <v>0</v>
      </c>
    </row>
    <row r="18" spans="4:10" ht="24">
      <c r="D18" s="30">
        <v>14</v>
      </c>
      <c r="E18" s="30" t="s">
        <v>536</v>
      </c>
      <c r="F18" s="34" t="s">
        <v>538</v>
      </c>
      <c r="G18" s="35" t="s">
        <v>6</v>
      </c>
      <c r="H18" s="35">
        <v>10</v>
      </c>
      <c r="I18" s="56"/>
      <c r="J18" s="36">
        <f t="shared" si="0"/>
        <v>0</v>
      </c>
    </row>
    <row r="19" spans="4:10" ht="25.5" customHeight="1">
      <c r="D19" s="30">
        <v>15</v>
      </c>
      <c r="E19" s="30" t="s">
        <v>536</v>
      </c>
      <c r="F19" s="34" t="s">
        <v>539</v>
      </c>
      <c r="G19" s="35" t="s">
        <v>6</v>
      </c>
      <c r="H19" s="35">
        <v>300</v>
      </c>
      <c r="I19" s="56"/>
      <c r="J19" s="36">
        <f t="shared" si="0"/>
        <v>0</v>
      </c>
    </row>
    <row r="20" spans="4:10" ht="27" customHeight="1">
      <c r="D20" s="30">
        <v>16</v>
      </c>
      <c r="E20" s="30" t="s">
        <v>536</v>
      </c>
      <c r="F20" s="34" t="s">
        <v>540</v>
      </c>
      <c r="G20" s="35" t="s">
        <v>6</v>
      </c>
      <c r="H20" s="35">
        <v>15</v>
      </c>
      <c r="I20" s="56"/>
      <c r="J20" s="36">
        <f t="shared" si="0"/>
        <v>0</v>
      </c>
    </row>
    <row r="21" spans="4:10" ht="12.75" customHeight="1">
      <c r="D21" s="30">
        <v>17</v>
      </c>
      <c r="E21" s="30" t="s">
        <v>536</v>
      </c>
      <c r="F21" s="34" t="s">
        <v>62</v>
      </c>
      <c r="G21" s="35" t="s">
        <v>26</v>
      </c>
      <c r="H21" s="35">
        <v>2</v>
      </c>
      <c r="I21" s="56"/>
      <c r="J21" s="36">
        <f t="shared" si="0"/>
        <v>0</v>
      </c>
    </row>
    <row r="22" spans="4:10" ht="12.75">
      <c r="D22" s="30">
        <v>18</v>
      </c>
      <c r="E22" s="30" t="s">
        <v>536</v>
      </c>
      <c r="F22" s="34" t="s">
        <v>62</v>
      </c>
      <c r="G22" s="35" t="s">
        <v>26</v>
      </c>
      <c r="H22" s="35">
        <v>1</v>
      </c>
      <c r="I22" s="56"/>
      <c r="J22" s="36">
        <f t="shared" si="0"/>
        <v>0</v>
      </c>
    </row>
    <row r="23" spans="4:10" ht="12.75">
      <c r="D23" s="30">
        <v>19</v>
      </c>
      <c r="E23" s="30" t="s">
        <v>536</v>
      </c>
      <c r="F23" s="34" t="s">
        <v>62</v>
      </c>
      <c r="G23" s="35" t="s">
        <v>26</v>
      </c>
      <c r="H23" s="35">
        <v>1</v>
      </c>
      <c r="I23" s="56"/>
      <c r="J23" s="36">
        <f t="shared" si="0"/>
        <v>0</v>
      </c>
    </row>
    <row r="24" spans="4:10" ht="12.75">
      <c r="D24" s="30">
        <v>20</v>
      </c>
      <c r="E24" s="30" t="s">
        <v>536</v>
      </c>
      <c r="F24" s="34" t="s">
        <v>62</v>
      </c>
      <c r="G24" s="35" t="s">
        <v>26</v>
      </c>
      <c r="H24" s="35">
        <v>1</v>
      </c>
      <c r="I24" s="56"/>
      <c r="J24" s="36">
        <f t="shared" si="0"/>
        <v>0</v>
      </c>
    </row>
    <row r="25" spans="4:10" ht="12.75">
      <c r="D25" s="81"/>
      <c r="E25" s="147" t="s">
        <v>267</v>
      </c>
      <c r="F25" s="147"/>
      <c r="G25" s="147"/>
      <c r="H25" s="147"/>
      <c r="I25" s="147"/>
      <c r="J25" s="31">
        <f>SUM(J5:J24)</f>
        <v>0</v>
      </c>
    </row>
    <row r="26" spans="4:10" ht="14.25">
      <c r="D26" s="82"/>
      <c r="E26" s="82"/>
      <c r="F26" s="82"/>
      <c r="G26" s="82"/>
      <c r="H26" s="82"/>
      <c r="I26" s="82"/>
      <c r="J26" s="82"/>
    </row>
    <row r="27" spans="4:10" ht="14.25">
      <c r="D27" s="82"/>
      <c r="E27" s="82"/>
      <c r="F27" s="82"/>
      <c r="G27" s="82"/>
      <c r="H27" s="82"/>
      <c r="I27" s="82"/>
      <c r="J27" s="82"/>
    </row>
    <row r="28" spans="4:10" ht="14.25">
      <c r="D28" s="82"/>
      <c r="E28" s="82"/>
      <c r="F28" s="82"/>
      <c r="G28" s="82"/>
      <c r="H28" s="82"/>
      <c r="I28" s="82"/>
      <c r="J28" s="82"/>
    </row>
    <row r="29" spans="4:10" ht="14.25">
      <c r="D29" s="82"/>
      <c r="E29" s="82"/>
      <c r="F29" s="82"/>
      <c r="G29" s="82"/>
      <c r="H29" s="82"/>
      <c r="I29" s="82"/>
      <c r="J29" s="82"/>
    </row>
    <row r="30" spans="4:10" ht="14.25">
      <c r="D30" s="82"/>
      <c r="E30" s="82"/>
      <c r="F30" s="82"/>
      <c r="G30" s="82"/>
      <c r="H30" s="82"/>
      <c r="I30" s="82"/>
      <c r="J30" s="82"/>
    </row>
    <row r="31" spans="4:10" ht="14.25">
      <c r="D31" s="82"/>
      <c r="E31" s="82"/>
      <c r="F31" s="82"/>
      <c r="G31" s="82"/>
      <c r="H31" s="82"/>
      <c r="I31" s="82"/>
      <c r="J31" s="82"/>
    </row>
    <row r="32" spans="4:10" ht="14.25">
      <c r="D32" s="82"/>
      <c r="E32" s="82"/>
      <c r="F32" s="82"/>
      <c r="G32" s="82"/>
      <c r="H32" s="82"/>
      <c r="I32" s="82"/>
      <c r="J32" s="82"/>
    </row>
    <row r="33" spans="4:10" ht="14.25">
      <c r="D33" s="82"/>
      <c r="E33" s="82"/>
      <c r="F33" s="82"/>
      <c r="G33" s="82"/>
      <c r="H33" s="82"/>
      <c r="I33" s="82"/>
      <c r="J33" s="82"/>
    </row>
    <row r="34" spans="4:10" ht="14.25">
      <c r="D34" s="82"/>
      <c r="E34" s="82"/>
      <c r="F34" s="82"/>
      <c r="G34" s="82"/>
      <c r="H34" s="82"/>
      <c r="I34" s="82"/>
      <c r="J34" s="82"/>
    </row>
    <row r="35" spans="4:10" ht="14.25">
      <c r="D35" s="82"/>
      <c r="E35" s="82"/>
      <c r="F35" s="82"/>
      <c r="G35" s="82"/>
      <c r="H35" s="82"/>
      <c r="I35" s="82"/>
      <c r="J35" s="82"/>
    </row>
    <row r="36" spans="4:10" ht="12.75" customHeight="1">
      <c r="D36" s="82"/>
      <c r="E36" s="82"/>
      <c r="F36" s="82"/>
      <c r="G36" s="82"/>
      <c r="H36" s="82"/>
      <c r="I36" s="82"/>
      <c r="J36" s="82"/>
    </row>
    <row r="37" spans="4:10" ht="14.25">
      <c r="D37" s="82"/>
      <c r="E37" s="82"/>
      <c r="F37" s="82"/>
      <c r="G37" s="82"/>
      <c r="H37" s="82"/>
      <c r="I37" s="82"/>
      <c r="J37" s="82"/>
    </row>
    <row r="38" spans="4:10" ht="14.25">
      <c r="D38" s="82"/>
      <c r="E38" s="82"/>
      <c r="F38" s="82"/>
      <c r="G38" s="82"/>
      <c r="H38" s="82"/>
      <c r="I38" s="82"/>
      <c r="J38" s="82"/>
    </row>
    <row r="39" spans="4:10" ht="14.25">
      <c r="D39" s="82"/>
      <c r="E39" s="82"/>
      <c r="F39" s="82"/>
      <c r="G39" s="82"/>
      <c r="H39" s="82"/>
      <c r="I39" s="82"/>
      <c r="J39" s="82"/>
    </row>
    <row r="40" spans="4:10" ht="14.25">
      <c r="D40" s="82"/>
      <c r="E40" s="82"/>
      <c r="F40" s="82"/>
      <c r="G40" s="82"/>
      <c r="H40" s="82"/>
      <c r="I40" s="82"/>
      <c r="J40" s="82"/>
    </row>
    <row r="41" spans="4:10" ht="14.25">
      <c r="D41" s="82"/>
      <c r="E41" s="82"/>
      <c r="F41" s="82"/>
      <c r="G41" s="82"/>
      <c r="H41" s="82"/>
      <c r="I41" s="82"/>
      <c r="J41" s="82"/>
    </row>
    <row r="42" spans="4:10" ht="12.75" customHeight="1">
      <c r="D42" s="82"/>
      <c r="E42" s="82"/>
      <c r="F42" s="82"/>
      <c r="G42" s="82"/>
      <c r="H42" s="82"/>
      <c r="I42" s="82"/>
      <c r="J42" s="82"/>
    </row>
    <row r="43" spans="4:10" ht="12.75" customHeight="1">
      <c r="D43" s="82"/>
      <c r="E43" s="82"/>
      <c r="F43" s="82"/>
      <c r="G43" s="82"/>
      <c r="H43" s="82"/>
      <c r="I43" s="82"/>
      <c r="J43" s="82"/>
    </row>
    <row r="44" spans="4:10" ht="12.75" customHeight="1">
      <c r="D44" s="82"/>
      <c r="E44" s="82"/>
      <c r="F44" s="82"/>
      <c r="G44" s="82"/>
      <c r="H44" s="82"/>
      <c r="I44" s="82"/>
      <c r="J44" s="82"/>
    </row>
    <row r="45" spans="4:10" ht="14.25">
      <c r="D45" s="82"/>
      <c r="E45" s="82"/>
      <c r="F45" s="82"/>
      <c r="G45" s="82"/>
      <c r="H45" s="82"/>
      <c r="I45" s="82"/>
      <c r="J45" s="82"/>
    </row>
    <row r="46" spans="4:10" ht="14.25">
      <c r="D46" s="82"/>
      <c r="E46" s="82"/>
      <c r="F46" s="82"/>
      <c r="G46" s="82"/>
      <c r="H46" s="82"/>
      <c r="I46" s="82"/>
      <c r="J46" s="82"/>
    </row>
    <row r="47" spans="4:10" ht="14.25">
      <c r="D47" s="82"/>
      <c r="E47" s="82"/>
      <c r="F47" s="82"/>
      <c r="G47" s="82"/>
      <c r="H47" s="82"/>
      <c r="I47" s="82"/>
      <c r="J47" s="82"/>
    </row>
    <row r="48" spans="4:10" ht="14.25">
      <c r="D48" s="82"/>
      <c r="E48" s="82"/>
      <c r="F48" s="82"/>
      <c r="G48" s="82"/>
      <c r="H48" s="82"/>
      <c r="I48" s="82"/>
      <c r="J48" s="82"/>
    </row>
    <row r="49" spans="4:10" ht="14.25">
      <c r="D49" s="82"/>
      <c r="E49" s="82"/>
      <c r="F49" s="82"/>
      <c r="G49" s="82"/>
      <c r="H49" s="82"/>
      <c r="I49" s="82"/>
      <c r="J49" s="82"/>
    </row>
    <row r="50" spans="1:10" ht="14.25">
      <c r="A50" s="18"/>
      <c r="B50" s="18"/>
      <c r="C50" s="18"/>
      <c r="D50" s="82"/>
      <c r="E50" s="82"/>
      <c r="F50" s="82"/>
      <c r="G50" s="82"/>
      <c r="H50" s="82"/>
      <c r="I50" s="82"/>
      <c r="J50" s="82"/>
    </row>
    <row r="51" spans="4:10" ht="14.25">
      <c r="D51" s="82"/>
      <c r="E51" s="82"/>
      <c r="F51" s="82"/>
      <c r="G51" s="82"/>
      <c r="H51" s="82"/>
      <c r="I51" s="82"/>
      <c r="J51" s="82"/>
    </row>
    <row r="52" spans="4:10" ht="14.25">
      <c r="D52" s="82"/>
      <c r="E52" s="82"/>
      <c r="F52" s="82"/>
      <c r="G52" s="82"/>
      <c r="H52" s="82"/>
      <c r="I52" s="82"/>
      <c r="J52" s="82"/>
    </row>
    <row r="53" spans="4:10" ht="14.25">
      <c r="D53" s="82"/>
      <c r="E53" s="82"/>
      <c r="F53" s="82"/>
      <c r="G53" s="82"/>
      <c r="H53" s="82"/>
      <c r="I53" s="82"/>
      <c r="J53" s="82"/>
    </row>
    <row r="54" spans="4:10" ht="14.25">
      <c r="D54" s="82"/>
      <c r="E54" s="82"/>
      <c r="F54" s="82"/>
      <c r="G54" s="82"/>
      <c r="H54" s="82"/>
      <c r="I54" s="82"/>
      <c r="J54" s="82"/>
    </row>
    <row r="55" spans="1:10" s="18" customFormat="1" ht="14.25">
      <c r="A55" s="17"/>
      <c r="B55" s="17"/>
      <c r="C55" s="17"/>
      <c r="D55" s="82"/>
      <c r="E55" s="82"/>
      <c r="F55" s="82"/>
      <c r="G55" s="82"/>
      <c r="H55" s="82"/>
      <c r="I55" s="82"/>
      <c r="J55" s="82"/>
    </row>
    <row r="56" spans="4:10" ht="14.25">
      <c r="D56" s="82"/>
      <c r="E56" s="82"/>
      <c r="F56" s="82"/>
      <c r="G56" s="82"/>
      <c r="H56" s="82"/>
      <c r="I56" s="82"/>
      <c r="J56" s="82"/>
    </row>
    <row r="57" spans="4:10" ht="14.25">
      <c r="D57" s="82"/>
      <c r="E57" s="82"/>
      <c r="F57" s="82"/>
      <c r="G57" s="82"/>
      <c r="H57" s="82"/>
      <c r="I57" s="82"/>
      <c r="J57" s="82"/>
    </row>
    <row r="58" spans="4:10" ht="14.25">
      <c r="D58" s="82"/>
      <c r="E58" s="82"/>
      <c r="F58" s="82"/>
      <c r="G58" s="82"/>
      <c r="H58" s="82"/>
      <c r="I58" s="82"/>
      <c r="J58" s="82"/>
    </row>
    <row r="59" spans="4:10" ht="14.25">
      <c r="D59" s="82"/>
      <c r="E59" s="82"/>
      <c r="F59" s="82"/>
      <c r="G59" s="82"/>
      <c r="H59" s="82"/>
      <c r="I59" s="82"/>
      <c r="J59" s="82"/>
    </row>
    <row r="60" spans="4:10" ht="14.25">
      <c r="D60" s="82"/>
      <c r="E60" s="82"/>
      <c r="F60" s="82"/>
      <c r="G60" s="82"/>
      <c r="H60" s="82"/>
      <c r="I60" s="82"/>
      <c r="J60" s="82"/>
    </row>
    <row r="61" spans="4:10" ht="14.25">
      <c r="D61" s="82"/>
      <c r="E61" s="82"/>
      <c r="F61" s="82"/>
      <c r="G61" s="82"/>
      <c r="H61" s="82"/>
      <c r="I61" s="82"/>
      <c r="J61" s="82"/>
    </row>
    <row r="62" spans="4:10" ht="12.75" customHeight="1">
      <c r="D62" s="82"/>
      <c r="E62" s="82"/>
      <c r="F62" s="82"/>
      <c r="G62" s="82"/>
      <c r="H62" s="82"/>
      <c r="I62" s="82"/>
      <c r="J62" s="82"/>
    </row>
    <row r="63" spans="4:10" ht="14.25">
      <c r="D63" s="82"/>
      <c r="E63" s="82"/>
      <c r="F63" s="82"/>
      <c r="G63" s="82"/>
      <c r="H63" s="82"/>
      <c r="I63" s="82"/>
      <c r="J63" s="82"/>
    </row>
    <row r="64" spans="4:10" ht="14.25">
      <c r="D64" s="82"/>
      <c r="E64" s="82"/>
      <c r="F64" s="82"/>
      <c r="G64" s="82"/>
      <c r="H64" s="82"/>
      <c r="I64" s="82"/>
      <c r="J64" s="82"/>
    </row>
    <row r="65" spans="4:10" ht="14.25">
      <c r="D65" s="82"/>
      <c r="E65" s="82"/>
      <c r="F65" s="82"/>
      <c r="G65" s="82"/>
      <c r="H65" s="82"/>
      <c r="I65" s="82"/>
      <c r="J65" s="82"/>
    </row>
    <row r="66" spans="4:10" ht="14.25">
      <c r="D66" s="82"/>
      <c r="E66" s="82"/>
      <c r="F66" s="82"/>
      <c r="G66" s="82"/>
      <c r="H66" s="82"/>
      <c r="I66" s="82"/>
      <c r="J66" s="82"/>
    </row>
    <row r="67" spans="4:10" ht="14.25">
      <c r="D67" s="82"/>
      <c r="E67" s="82"/>
      <c r="F67" s="82"/>
      <c r="G67" s="82"/>
      <c r="H67" s="82"/>
      <c r="I67" s="82"/>
      <c r="J67" s="82"/>
    </row>
    <row r="68" spans="1:10" s="54" customFormat="1" ht="14.25">
      <c r="A68" s="18"/>
      <c r="B68" s="18"/>
      <c r="C68" s="18"/>
      <c r="D68" s="82"/>
      <c r="E68" s="82"/>
      <c r="F68" s="82"/>
      <c r="G68" s="82"/>
      <c r="H68" s="82"/>
      <c r="I68" s="82"/>
      <c r="J68" s="82"/>
    </row>
    <row r="69" spans="4:10" ht="14.25">
      <c r="D69" s="82"/>
      <c r="E69" s="82"/>
      <c r="F69" s="82"/>
      <c r="G69" s="82"/>
      <c r="H69" s="82"/>
      <c r="I69" s="82"/>
      <c r="J69" s="82"/>
    </row>
    <row r="70" spans="4:10" ht="12.75" customHeight="1">
      <c r="D70" s="82"/>
      <c r="E70" s="82"/>
      <c r="F70" s="82"/>
      <c r="G70" s="82"/>
      <c r="H70" s="82"/>
      <c r="I70" s="82"/>
      <c r="J70" s="82"/>
    </row>
    <row r="71" spans="4:10" ht="14.25">
      <c r="D71" s="82"/>
      <c r="E71" s="82"/>
      <c r="F71" s="82"/>
      <c r="G71" s="82"/>
      <c r="H71" s="82"/>
      <c r="I71" s="82"/>
      <c r="J71" s="82"/>
    </row>
    <row r="72" spans="4:10" ht="14.25">
      <c r="D72" s="82"/>
      <c r="E72" s="82"/>
      <c r="F72" s="82"/>
      <c r="G72" s="82"/>
      <c r="H72" s="82"/>
      <c r="I72" s="82"/>
      <c r="J72" s="82"/>
    </row>
    <row r="73" spans="4:10" ht="14.25">
      <c r="D73" s="82"/>
      <c r="E73" s="82"/>
      <c r="F73" s="82"/>
      <c r="G73" s="82"/>
      <c r="H73" s="82"/>
      <c r="I73" s="82"/>
      <c r="J73" s="82"/>
    </row>
    <row r="74" spans="4:10" ht="14.25">
      <c r="D74" s="82"/>
      <c r="E74" s="82"/>
      <c r="F74" s="82"/>
      <c r="G74" s="82"/>
      <c r="H74" s="82"/>
      <c r="I74" s="82"/>
      <c r="J74" s="82"/>
    </row>
    <row r="75" spans="4:10" ht="14.25">
      <c r="D75" s="82"/>
      <c r="E75" s="82"/>
      <c r="F75" s="82"/>
      <c r="G75" s="82"/>
      <c r="H75" s="82"/>
      <c r="I75" s="82"/>
      <c r="J75" s="82"/>
    </row>
    <row r="76" spans="4:10" ht="14.25">
      <c r="D76" s="82"/>
      <c r="E76" s="82"/>
      <c r="F76" s="82"/>
      <c r="G76" s="82"/>
      <c r="H76" s="82"/>
      <c r="I76" s="82"/>
      <c r="J76" s="82"/>
    </row>
    <row r="77" spans="4:10" ht="14.25">
      <c r="D77" s="82"/>
      <c r="E77" s="82"/>
      <c r="F77" s="82"/>
      <c r="G77" s="82"/>
      <c r="H77" s="82"/>
      <c r="I77" s="82"/>
      <c r="J77" s="82"/>
    </row>
    <row r="78" spans="4:10" ht="12.75" customHeight="1">
      <c r="D78" s="82"/>
      <c r="E78" s="82"/>
      <c r="F78" s="82"/>
      <c r="G78" s="82"/>
      <c r="H78" s="82"/>
      <c r="I78" s="82"/>
      <c r="J78" s="82"/>
    </row>
    <row r="79" spans="4:10" ht="14.25">
      <c r="D79" s="82"/>
      <c r="E79" s="82"/>
      <c r="F79" s="82"/>
      <c r="G79" s="82"/>
      <c r="H79" s="82"/>
      <c r="I79" s="82"/>
      <c r="J79" s="82"/>
    </row>
    <row r="80" spans="4:10" ht="14.25">
      <c r="D80" s="82"/>
      <c r="E80" s="82"/>
      <c r="F80" s="82"/>
      <c r="G80" s="82"/>
      <c r="H80" s="82"/>
      <c r="I80" s="82"/>
      <c r="J80" s="82"/>
    </row>
    <row r="81" spans="4:10" ht="14.25">
      <c r="D81" s="82"/>
      <c r="E81" s="82"/>
      <c r="F81" s="82"/>
      <c r="G81" s="82"/>
      <c r="H81" s="82"/>
      <c r="I81" s="82"/>
      <c r="J81" s="82"/>
    </row>
    <row r="82" spans="4:10" ht="14.25">
      <c r="D82" s="82"/>
      <c r="E82" s="82"/>
      <c r="F82" s="82"/>
      <c r="G82" s="82"/>
      <c r="H82" s="82"/>
      <c r="I82" s="82"/>
      <c r="J82" s="82"/>
    </row>
    <row r="83" spans="4:10" ht="14.25">
      <c r="D83" s="82"/>
      <c r="E83" s="82"/>
      <c r="F83" s="82"/>
      <c r="G83" s="82"/>
      <c r="H83" s="82"/>
      <c r="I83" s="82"/>
      <c r="J83" s="82"/>
    </row>
    <row r="84" spans="4:10" ht="14.25">
      <c r="D84" s="82"/>
      <c r="E84" s="82"/>
      <c r="F84" s="82"/>
      <c r="G84" s="82"/>
      <c r="H84" s="82"/>
      <c r="I84" s="82"/>
      <c r="J84" s="82"/>
    </row>
    <row r="85" spans="4:10" ht="14.25">
      <c r="D85" s="82"/>
      <c r="E85" s="82"/>
      <c r="F85" s="82"/>
      <c r="G85" s="82"/>
      <c r="H85" s="82"/>
      <c r="I85" s="82"/>
      <c r="J85" s="82"/>
    </row>
    <row r="86" spans="4:10" ht="12.75" customHeight="1">
      <c r="D86" s="82"/>
      <c r="E86" s="82"/>
      <c r="F86" s="82"/>
      <c r="G86" s="82"/>
      <c r="H86" s="82"/>
      <c r="I86" s="82"/>
      <c r="J86" s="82"/>
    </row>
    <row r="87" spans="4:10" ht="14.25">
      <c r="D87" s="82"/>
      <c r="E87" s="82"/>
      <c r="F87" s="82"/>
      <c r="G87" s="82"/>
      <c r="H87" s="82"/>
      <c r="I87" s="82"/>
      <c r="J87" s="82"/>
    </row>
    <row r="88" spans="4:10" ht="14.25">
      <c r="D88" s="82"/>
      <c r="E88" s="82"/>
      <c r="F88" s="82"/>
      <c r="G88" s="82"/>
      <c r="H88" s="82"/>
      <c r="I88" s="82"/>
      <c r="J88" s="82"/>
    </row>
    <row r="89" spans="4:10" ht="14.25">
      <c r="D89" s="82"/>
      <c r="E89" s="82"/>
      <c r="F89" s="82"/>
      <c r="G89" s="82"/>
      <c r="H89" s="82"/>
      <c r="I89" s="82"/>
      <c r="J89" s="82"/>
    </row>
    <row r="90" spans="4:10" ht="14.25">
      <c r="D90" s="82"/>
      <c r="E90" s="82"/>
      <c r="F90" s="82"/>
      <c r="G90" s="82"/>
      <c r="H90" s="82"/>
      <c r="I90" s="82"/>
      <c r="J90" s="82"/>
    </row>
    <row r="91" spans="4:10" ht="14.25">
      <c r="D91" s="82"/>
      <c r="E91" s="82"/>
      <c r="F91" s="82"/>
      <c r="G91" s="82"/>
      <c r="H91" s="82"/>
      <c r="I91" s="82"/>
      <c r="J91" s="82"/>
    </row>
    <row r="92" spans="4:10" ht="14.25">
      <c r="D92" s="82"/>
      <c r="E92" s="82"/>
      <c r="F92" s="82"/>
      <c r="G92" s="82"/>
      <c r="H92" s="82"/>
      <c r="I92" s="82"/>
      <c r="J92" s="82"/>
    </row>
    <row r="93" spans="4:10" ht="14.25">
      <c r="D93" s="82"/>
      <c r="E93" s="82"/>
      <c r="F93" s="82"/>
      <c r="G93" s="82"/>
      <c r="H93" s="82"/>
      <c r="I93" s="82"/>
      <c r="J93" s="82"/>
    </row>
    <row r="94" spans="4:10" ht="12.75" customHeight="1">
      <c r="D94" s="82"/>
      <c r="E94" s="82"/>
      <c r="F94" s="82"/>
      <c r="G94" s="82"/>
      <c r="H94" s="82"/>
      <c r="I94" s="82"/>
      <c r="J94" s="82"/>
    </row>
    <row r="95" spans="4:10" ht="14.25">
      <c r="D95" s="82"/>
      <c r="E95" s="82"/>
      <c r="F95" s="82"/>
      <c r="G95" s="82"/>
      <c r="H95" s="82"/>
      <c r="I95" s="82"/>
      <c r="J95" s="82"/>
    </row>
    <row r="96" spans="4:10" ht="14.25">
      <c r="D96" s="82"/>
      <c r="E96" s="82"/>
      <c r="F96" s="82"/>
      <c r="G96" s="82"/>
      <c r="H96" s="82"/>
      <c r="I96" s="82"/>
      <c r="J96" s="82"/>
    </row>
    <row r="97" spans="4:10" ht="14.25">
      <c r="D97" s="82"/>
      <c r="E97" s="82"/>
      <c r="F97" s="82"/>
      <c r="G97" s="82"/>
      <c r="H97" s="82"/>
      <c r="I97" s="82"/>
      <c r="J97" s="82"/>
    </row>
    <row r="98" spans="4:10" ht="14.25">
      <c r="D98" s="82"/>
      <c r="E98" s="82"/>
      <c r="F98" s="82"/>
      <c r="G98" s="82"/>
      <c r="H98" s="82"/>
      <c r="I98" s="82"/>
      <c r="J98" s="82"/>
    </row>
    <row r="99" spans="4:10" ht="14.25">
      <c r="D99" s="82"/>
      <c r="E99" s="82"/>
      <c r="F99" s="82"/>
      <c r="G99" s="82"/>
      <c r="H99" s="82"/>
      <c r="I99" s="82"/>
      <c r="J99" s="82"/>
    </row>
    <row r="100" spans="4:10" ht="14.25">
      <c r="D100" s="82"/>
      <c r="E100" s="82"/>
      <c r="F100" s="82"/>
      <c r="G100" s="82"/>
      <c r="H100" s="82"/>
      <c r="I100" s="82"/>
      <c r="J100" s="82"/>
    </row>
    <row r="101" spans="4:10" ht="14.25">
      <c r="D101" s="82"/>
      <c r="E101" s="82"/>
      <c r="F101" s="82"/>
      <c r="G101" s="82"/>
      <c r="H101" s="82"/>
      <c r="I101" s="82"/>
      <c r="J101" s="82"/>
    </row>
    <row r="102" spans="4:10" ht="12.75" customHeight="1">
      <c r="D102" s="82"/>
      <c r="E102" s="82"/>
      <c r="F102" s="82"/>
      <c r="G102" s="82"/>
      <c r="H102" s="82"/>
      <c r="I102" s="82"/>
      <c r="J102" s="82"/>
    </row>
    <row r="103" spans="4:10" ht="14.25">
      <c r="D103" s="82"/>
      <c r="E103" s="82"/>
      <c r="F103" s="82"/>
      <c r="G103" s="82"/>
      <c r="H103" s="82"/>
      <c r="I103" s="82"/>
      <c r="J103" s="82"/>
    </row>
    <row r="104" spans="4:10" ht="14.25">
      <c r="D104" s="82"/>
      <c r="E104" s="82"/>
      <c r="F104" s="82"/>
      <c r="G104" s="82"/>
      <c r="H104" s="82"/>
      <c r="I104" s="82"/>
      <c r="J104" s="82"/>
    </row>
    <row r="105" spans="4:10" ht="14.25">
      <c r="D105" s="82"/>
      <c r="E105" s="82"/>
      <c r="F105" s="82"/>
      <c r="G105" s="82"/>
      <c r="H105" s="82"/>
      <c r="I105" s="82"/>
      <c r="J105" s="82"/>
    </row>
    <row r="106" spans="4:10" ht="14.25">
      <c r="D106" s="82"/>
      <c r="E106" s="82"/>
      <c r="F106" s="82"/>
      <c r="G106" s="82"/>
      <c r="H106" s="82"/>
      <c r="I106" s="82"/>
      <c r="J106" s="82"/>
    </row>
    <row r="107" spans="4:10" ht="14.25">
      <c r="D107" s="82"/>
      <c r="E107" s="82"/>
      <c r="F107" s="82"/>
      <c r="G107" s="82"/>
      <c r="H107" s="82"/>
      <c r="I107" s="82"/>
      <c r="J107" s="82"/>
    </row>
    <row r="108" spans="4:10" ht="14.25">
      <c r="D108" s="82"/>
      <c r="E108" s="82"/>
      <c r="F108" s="82"/>
      <c r="G108" s="82"/>
      <c r="H108" s="82"/>
      <c r="I108" s="82"/>
      <c r="J108" s="82"/>
    </row>
    <row r="109" spans="4:10" ht="14.25">
      <c r="D109" s="82"/>
      <c r="E109" s="82"/>
      <c r="F109" s="82"/>
      <c r="G109" s="82"/>
      <c r="H109" s="82"/>
      <c r="I109" s="82"/>
      <c r="J109" s="82"/>
    </row>
    <row r="110" spans="4:10" ht="12.75" customHeight="1">
      <c r="D110" s="82"/>
      <c r="E110" s="82"/>
      <c r="F110" s="82"/>
      <c r="G110" s="82"/>
      <c r="H110" s="82"/>
      <c r="I110" s="82"/>
      <c r="J110" s="82"/>
    </row>
    <row r="111" spans="4:10" ht="14.25">
      <c r="D111" s="82"/>
      <c r="E111" s="82"/>
      <c r="F111" s="82"/>
      <c r="G111" s="82"/>
      <c r="H111" s="82"/>
      <c r="I111" s="82"/>
      <c r="J111" s="82"/>
    </row>
    <row r="112" spans="4:10" ht="14.25">
      <c r="D112" s="82"/>
      <c r="E112" s="82"/>
      <c r="F112" s="82"/>
      <c r="G112" s="82"/>
      <c r="H112" s="82"/>
      <c r="I112" s="82"/>
      <c r="J112" s="82"/>
    </row>
    <row r="113" spans="4:10" ht="14.25">
      <c r="D113" s="82"/>
      <c r="E113" s="82"/>
      <c r="F113" s="82"/>
      <c r="G113" s="82"/>
      <c r="H113" s="82"/>
      <c r="I113" s="82"/>
      <c r="J113" s="82"/>
    </row>
    <row r="114" spans="4:10" ht="14.25">
      <c r="D114" s="82"/>
      <c r="E114" s="82"/>
      <c r="F114" s="82"/>
      <c r="G114" s="82"/>
      <c r="H114" s="82"/>
      <c r="I114" s="82"/>
      <c r="J114" s="82"/>
    </row>
    <row r="115" spans="4:10" ht="14.25">
      <c r="D115" s="82"/>
      <c r="E115" s="82"/>
      <c r="F115" s="82"/>
      <c r="G115" s="82"/>
      <c r="H115" s="82"/>
      <c r="I115" s="82"/>
      <c r="J115" s="82"/>
    </row>
    <row r="116" spans="4:10" ht="14.25">
      <c r="D116" s="82"/>
      <c r="E116" s="82"/>
      <c r="F116" s="82"/>
      <c r="G116" s="82"/>
      <c r="H116" s="82"/>
      <c r="I116" s="82"/>
      <c r="J116" s="82"/>
    </row>
    <row r="117" spans="4:10" ht="14.25">
      <c r="D117" s="82"/>
      <c r="E117" s="82"/>
      <c r="F117" s="82"/>
      <c r="G117" s="82"/>
      <c r="H117" s="82"/>
      <c r="I117" s="82"/>
      <c r="J117" s="82"/>
    </row>
    <row r="118" spans="4:10" ht="14.25">
      <c r="D118" s="82"/>
      <c r="E118" s="82"/>
      <c r="F118" s="82"/>
      <c r="G118" s="82"/>
      <c r="H118" s="82"/>
      <c r="I118" s="82"/>
      <c r="J118" s="82"/>
    </row>
    <row r="119" spans="4:10" ht="14.25">
      <c r="D119" s="82"/>
      <c r="E119" s="82"/>
      <c r="F119" s="82"/>
      <c r="G119" s="82"/>
      <c r="H119" s="82"/>
      <c r="I119" s="82"/>
      <c r="J119" s="82"/>
    </row>
    <row r="120" spans="4:10" ht="14.25">
      <c r="D120" s="82"/>
      <c r="E120" s="82"/>
      <c r="F120" s="82"/>
      <c r="G120" s="82"/>
      <c r="H120" s="82"/>
      <c r="I120" s="82"/>
      <c r="J120" s="82"/>
    </row>
    <row r="121" spans="4:10" ht="14.25">
      <c r="D121" s="82"/>
      <c r="E121" s="82"/>
      <c r="F121" s="82"/>
      <c r="G121" s="82"/>
      <c r="H121" s="82"/>
      <c r="I121" s="82"/>
      <c r="J121" s="82"/>
    </row>
    <row r="122" spans="4:10" ht="14.25">
      <c r="D122" s="82"/>
      <c r="E122" s="82"/>
      <c r="F122" s="82"/>
      <c r="G122" s="82"/>
      <c r="H122" s="82"/>
      <c r="I122" s="82"/>
      <c r="J122" s="82"/>
    </row>
    <row r="123" spans="4:10" ht="14.25">
      <c r="D123" s="82"/>
      <c r="E123" s="82"/>
      <c r="F123" s="82"/>
      <c r="G123" s="82"/>
      <c r="H123" s="82"/>
      <c r="I123" s="82"/>
      <c r="J123" s="82"/>
    </row>
    <row r="124" spans="4:10" ht="14.25">
      <c r="D124" s="82"/>
      <c r="E124" s="82"/>
      <c r="F124" s="82"/>
      <c r="G124" s="82"/>
      <c r="H124" s="82"/>
      <c r="I124" s="82"/>
      <c r="J124" s="82"/>
    </row>
    <row r="125" spans="4:10" ht="14.25">
      <c r="D125" s="82"/>
      <c r="E125" s="82"/>
      <c r="F125" s="82"/>
      <c r="G125" s="82"/>
      <c r="H125" s="82"/>
      <c r="I125" s="82"/>
      <c r="J125" s="82"/>
    </row>
    <row r="126" spans="4:10" ht="14.25">
      <c r="D126" s="82"/>
      <c r="E126" s="82"/>
      <c r="F126" s="82"/>
      <c r="G126" s="82"/>
      <c r="H126" s="82"/>
      <c r="I126" s="82"/>
      <c r="J126" s="82"/>
    </row>
    <row r="127" spans="4:10" ht="14.25">
      <c r="D127" s="82"/>
      <c r="E127" s="82"/>
      <c r="F127" s="82"/>
      <c r="G127" s="82"/>
      <c r="H127" s="82"/>
      <c r="I127" s="82"/>
      <c r="J127" s="82"/>
    </row>
    <row r="128" spans="4:10" ht="14.25">
      <c r="D128" s="82"/>
      <c r="E128" s="82"/>
      <c r="F128" s="82"/>
      <c r="G128" s="82"/>
      <c r="H128" s="82"/>
      <c r="I128" s="82"/>
      <c r="J128" s="82"/>
    </row>
    <row r="129" spans="4:10" ht="14.25">
      <c r="D129" s="82"/>
      <c r="E129" s="82"/>
      <c r="F129" s="82"/>
      <c r="G129" s="82"/>
      <c r="H129" s="82"/>
      <c r="I129" s="82"/>
      <c r="J129" s="82"/>
    </row>
    <row r="130" spans="4:10" ht="14.25">
      <c r="D130" s="82"/>
      <c r="E130" s="82"/>
      <c r="F130" s="82"/>
      <c r="G130" s="82"/>
      <c r="H130" s="82"/>
      <c r="I130" s="82"/>
      <c r="J130" s="82"/>
    </row>
    <row r="131" spans="4:10" ht="14.25">
      <c r="D131" s="82"/>
      <c r="E131" s="82"/>
      <c r="F131" s="82"/>
      <c r="G131" s="82"/>
      <c r="H131" s="82"/>
      <c r="I131" s="82"/>
      <c r="J131" s="82"/>
    </row>
    <row r="132" spans="4:10" ht="14.25">
      <c r="D132" s="82"/>
      <c r="E132" s="82"/>
      <c r="F132" s="82"/>
      <c r="G132" s="82"/>
      <c r="H132" s="82"/>
      <c r="I132" s="82"/>
      <c r="J132" s="82"/>
    </row>
    <row r="133" spans="4:10" ht="14.25">
      <c r="D133" s="82"/>
      <c r="E133" s="82"/>
      <c r="F133" s="82"/>
      <c r="G133" s="82"/>
      <c r="H133" s="82"/>
      <c r="I133" s="82"/>
      <c r="J133" s="82"/>
    </row>
    <row r="134" spans="4:10" ht="14.25">
      <c r="D134" s="82"/>
      <c r="E134" s="82"/>
      <c r="F134" s="82"/>
      <c r="G134" s="82"/>
      <c r="H134" s="82"/>
      <c r="I134" s="82"/>
      <c r="J134" s="82"/>
    </row>
    <row r="135" spans="4:10" ht="14.25">
      <c r="D135" s="82"/>
      <c r="E135" s="82"/>
      <c r="F135" s="82"/>
      <c r="G135" s="82"/>
      <c r="H135" s="82"/>
      <c r="I135" s="82"/>
      <c r="J135" s="82"/>
    </row>
    <row r="136" spans="4:10" ht="14.25">
      <c r="D136" s="82"/>
      <c r="E136" s="82"/>
      <c r="F136" s="82"/>
      <c r="G136" s="82"/>
      <c r="H136" s="82"/>
      <c r="I136" s="82"/>
      <c r="J136" s="82"/>
    </row>
    <row r="137" spans="4:10" ht="14.25">
      <c r="D137" s="82"/>
      <c r="E137" s="82"/>
      <c r="F137" s="82"/>
      <c r="G137" s="82"/>
      <c r="H137" s="82"/>
      <c r="I137" s="82"/>
      <c r="J137" s="82"/>
    </row>
    <row r="138" spans="4:10" ht="14.25">
      <c r="D138" s="82"/>
      <c r="E138" s="82"/>
      <c r="F138" s="82"/>
      <c r="G138" s="82"/>
      <c r="H138" s="82"/>
      <c r="I138" s="82"/>
      <c r="J138" s="82"/>
    </row>
    <row r="139" spans="4:10" ht="14.25">
      <c r="D139" s="82"/>
      <c r="E139" s="82"/>
      <c r="F139" s="82"/>
      <c r="G139" s="82"/>
      <c r="H139" s="82"/>
      <c r="I139" s="82"/>
      <c r="J139" s="82"/>
    </row>
    <row r="140" spans="4:10" ht="14.25">
      <c r="D140" s="82"/>
      <c r="E140" s="82"/>
      <c r="F140" s="82"/>
      <c r="G140" s="82"/>
      <c r="H140" s="82"/>
      <c r="I140" s="82"/>
      <c r="J140" s="82"/>
    </row>
    <row r="141" spans="4:10" ht="14.25">
      <c r="D141" s="82"/>
      <c r="E141" s="82"/>
      <c r="F141" s="82"/>
      <c r="G141" s="82"/>
      <c r="H141" s="82"/>
      <c r="I141" s="82"/>
      <c r="J141" s="82"/>
    </row>
    <row r="142" spans="4:10" ht="14.25">
      <c r="D142" s="82"/>
      <c r="E142" s="82"/>
      <c r="F142" s="82"/>
      <c r="G142" s="82"/>
      <c r="H142" s="82"/>
      <c r="I142" s="82"/>
      <c r="J142" s="82"/>
    </row>
    <row r="143" spans="4:10" ht="14.25">
      <c r="D143" s="82"/>
      <c r="E143" s="82"/>
      <c r="F143" s="82"/>
      <c r="G143" s="82"/>
      <c r="H143" s="82"/>
      <c r="I143" s="82"/>
      <c r="J143" s="82"/>
    </row>
    <row r="144" spans="4:10" ht="14.25">
      <c r="D144" s="82"/>
      <c r="E144" s="82"/>
      <c r="F144" s="82"/>
      <c r="G144" s="82"/>
      <c r="H144" s="82"/>
      <c r="I144" s="82"/>
      <c r="J144" s="82"/>
    </row>
    <row r="145" spans="4:10" ht="14.25">
      <c r="D145" s="82"/>
      <c r="E145" s="82"/>
      <c r="F145" s="82"/>
      <c r="G145" s="82"/>
      <c r="H145" s="82"/>
      <c r="I145" s="82"/>
      <c r="J145" s="82"/>
    </row>
    <row r="146" spans="4:10" ht="14.25">
      <c r="D146" s="82"/>
      <c r="E146" s="82"/>
      <c r="F146" s="82"/>
      <c r="G146" s="82"/>
      <c r="H146" s="82"/>
      <c r="I146" s="82"/>
      <c r="J146" s="82"/>
    </row>
    <row r="147" spans="4:10" ht="14.25">
      <c r="D147" s="82"/>
      <c r="E147" s="82"/>
      <c r="F147" s="82"/>
      <c r="G147" s="82"/>
      <c r="H147" s="82"/>
      <c r="I147" s="82"/>
      <c r="J147" s="82"/>
    </row>
    <row r="148" spans="4:10" ht="14.25">
      <c r="D148" s="82"/>
      <c r="E148" s="82"/>
      <c r="F148" s="82"/>
      <c r="G148" s="82"/>
      <c r="H148" s="82"/>
      <c r="I148" s="82"/>
      <c r="J148" s="82"/>
    </row>
    <row r="149" spans="4:10" ht="14.25">
      <c r="D149" s="82"/>
      <c r="E149" s="82"/>
      <c r="F149" s="82"/>
      <c r="G149" s="82"/>
      <c r="H149" s="82"/>
      <c r="I149" s="82"/>
      <c r="J149" s="82"/>
    </row>
    <row r="150" spans="4:10" ht="14.25">
      <c r="D150" s="82"/>
      <c r="E150" s="82"/>
      <c r="F150" s="82"/>
      <c r="G150" s="82"/>
      <c r="H150" s="82"/>
      <c r="I150" s="82"/>
      <c r="J150" s="82"/>
    </row>
    <row r="151" spans="4:10" ht="14.25">
      <c r="D151" s="82"/>
      <c r="E151" s="82"/>
      <c r="F151" s="82"/>
      <c r="G151" s="82"/>
      <c r="H151" s="82"/>
      <c r="I151" s="82"/>
      <c r="J151" s="82"/>
    </row>
    <row r="152" spans="4:10" ht="14.25">
      <c r="D152" s="82"/>
      <c r="E152" s="82"/>
      <c r="F152" s="82"/>
      <c r="G152" s="82"/>
      <c r="H152" s="82"/>
      <c r="I152" s="82"/>
      <c r="J152" s="82"/>
    </row>
    <row r="153" spans="4:10" ht="14.25">
      <c r="D153" s="82"/>
      <c r="E153" s="82"/>
      <c r="F153" s="82"/>
      <c r="G153" s="82"/>
      <c r="H153" s="82"/>
      <c r="I153" s="82"/>
      <c r="J153" s="82"/>
    </row>
    <row r="154" spans="4:10" ht="14.25">
      <c r="D154" s="82"/>
      <c r="E154" s="82"/>
      <c r="F154" s="82"/>
      <c r="G154" s="82"/>
      <c r="H154" s="82"/>
      <c r="I154" s="82"/>
      <c r="J154" s="82"/>
    </row>
    <row r="155" spans="4:10" ht="14.25">
      <c r="D155" s="82"/>
      <c r="E155" s="82"/>
      <c r="F155" s="82"/>
      <c r="G155" s="82"/>
      <c r="H155" s="82"/>
      <c r="I155" s="82"/>
      <c r="J155" s="82"/>
    </row>
    <row r="156" spans="4:10" ht="14.25">
      <c r="D156" s="82"/>
      <c r="E156" s="82"/>
      <c r="F156" s="82"/>
      <c r="G156" s="82"/>
      <c r="H156" s="82"/>
      <c r="I156" s="82"/>
      <c r="J156" s="82"/>
    </row>
    <row r="157" spans="4:10" ht="14.25">
      <c r="D157" s="82"/>
      <c r="E157" s="82"/>
      <c r="F157" s="82"/>
      <c r="G157" s="82"/>
      <c r="H157" s="82"/>
      <c r="I157" s="82"/>
      <c r="J157" s="82"/>
    </row>
    <row r="158" spans="4:10" ht="14.25">
      <c r="D158" s="82"/>
      <c r="E158" s="82"/>
      <c r="F158" s="82"/>
      <c r="G158" s="82"/>
      <c r="H158" s="82"/>
      <c r="I158" s="82"/>
      <c r="J158" s="82"/>
    </row>
    <row r="159" spans="4:10" ht="14.25">
      <c r="D159" s="82"/>
      <c r="E159" s="82"/>
      <c r="F159" s="82"/>
      <c r="G159" s="82"/>
      <c r="H159" s="82"/>
      <c r="I159" s="82"/>
      <c r="J159" s="82"/>
    </row>
    <row r="160" spans="4:10" ht="14.25">
      <c r="D160" s="82"/>
      <c r="E160" s="82"/>
      <c r="F160" s="82"/>
      <c r="G160" s="82"/>
      <c r="H160" s="82"/>
      <c r="I160" s="82"/>
      <c r="J160" s="82"/>
    </row>
    <row r="161" spans="4:10" ht="14.25">
      <c r="D161" s="82"/>
      <c r="E161" s="82"/>
      <c r="F161" s="82"/>
      <c r="G161" s="82"/>
      <c r="H161" s="82"/>
      <c r="I161" s="82"/>
      <c r="J161" s="82"/>
    </row>
    <row r="162" spans="4:10" ht="14.25">
      <c r="D162" s="82"/>
      <c r="E162" s="82"/>
      <c r="F162" s="82"/>
      <c r="G162" s="82"/>
      <c r="H162" s="82"/>
      <c r="I162" s="82"/>
      <c r="J162" s="82"/>
    </row>
    <row r="163" spans="4:10" ht="14.25" customHeight="1">
      <c r="D163" s="82"/>
      <c r="E163" s="82"/>
      <c r="F163" s="82"/>
      <c r="G163" s="82"/>
      <c r="H163" s="82"/>
      <c r="I163" s="82"/>
      <c r="J163" s="82"/>
    </row>
    <row r="164" spans="4:10" ht="14.25">
      <c r="D164" s="82"/>
      <c r="E164" s="82"/>
      <c r="F164" s="82"/>
      <c r="G164" s="82"/>
      <c r="H164" s="82"/>
      <c r="I164" s="82"/>
      <c r="J164" s="82"/>
    </row>
    <row r="165" spans="4:10" ht="14.25">
      <c r="D165" s="82"/>
      <c r="E165" s="82"/>
      <c r="F165" s="82"/>
      <c r="G165" s="82"/>
      <c r="H165" s="82"/>
      <c r="I165" s="82"/>
      <c r="J165" s="82"/>
    </row>
    <row r="166" spans="4:10" ht="14.25">
      <c r="D166" s="82"/>
      <c r="E166" s="82"/>
      <c r="F166" s="82"/>
      <c r="G166" s="82"/>
      <c r="H166" s="82"/>
      <c r="I166" s="82"/>
      <c r="J166" s="82"/>
    </row>
    <row r="167" spans="4:10" ht="14.25">
      <c r="D167" s="82"/>
      <c r="E167" s="82"/>
      <c r="F167" s="82"/>
      <c r="G167" s="82"/>
      <c r="H167" s="82"/>
      <c r="I167" s="82"/>
      <c r="J167" s="82"/>
    </row>
    <row r="168" spans="4:10" ht="14.25">
      <c r="D168" s="82"/>
      <c r="E168" s="82"/>
      <c r="F168" s="82"/>
      <c r="G168" s="82"/>
      <c r="H168" s="82"/>
      <c r="I168" s="82"/>
      <c r="J168" s="82"/>
    </row>
    <row r="169" spans="4:10" ht="14.25">
      <c r="D169" s="82"/>
      <c r="E169" s="82"/>
      <c r="F169" s="82"/>
      <c r="G169" s="82"/>
      <c r="H169" s="82"/>
      <c r="I169" s="82"/>
      <c r="J169" s="82"/>
    </row>
    <row r="170" spans="4:10" ht="14.25">
      <c r="D170" s="82"/>
      <c r="E170" s="82"/>
      <c r="F170" s="82"/>
      <c r="G170" s="82"/>
      <c r="H170" s="82"/>
      <c r="I170" s="82"/>
      <c r="J170" s="82"/>
    </row>
    <row r="171" spans="4:10" ht="14.25">
      <c r="D171" s="82"/>
      <c r="E171" s="82"/>
      <c r="F171" s="82"/>
      <c r="G171" s="82"/>
      <c r="H171" s="82"/>
      <c r="I171" s="82"/>
      <c r="J171" s="82"/>
    </row>
    <row r="172" spans="4:10" ht="14.25">
      <c r="D172" s="82"/>
      <c r="E172" s="82"/>
      <c r="F172" s="82"/>
      <c r="G172" s="82"/>
      <c r="H172" s="82"/>
      <c r="I172" s="82"/>
      <c r="J172" s="82"/>
    </row>
    <row r="173" spans="4:10" ht="14.25">
      <c r="D173" s="82"/>
      <c r="E173" s="82"/>
      <c r="F173" s="82"/>
      <c r="G173" s="82"/>
      <c r="H173" s="82"/>
      <c r="I173" s="82"/>
      <c r="J173" s="82"/>
    </row>
    <row r="174" spans="4:10" ht="14.25">
      <c r="D174" s="82"/>
      <c r="E174" s="82"/>
      <c r="F174" s="82"/>
      <c r="G174" s="82"/>
      <c r="H174" s="82"/>
      <c r="I174" s="82"/>
      <c r="J174" s="82"/>
    </row>
    <row r="175" spans="4:10" ht="14.25">
      <c r="D175" s="82"/>
      <c r="E175" s="82"/>
      <c r="F175" s="82"/>
      <c r="G175" s="82"/>
      <c r="H175" s="82"/>
      <c r="I175" s="82"/>
      <c r="J175" s="82"/>
    </row>
    <row r="176" spans="4:10" ht="14.25">
      <c r="D176" s="82"/>
      <c r="E176" s="82"/>
      <c r="F176" s="82"/>
      <c r="G176" s="82"/>
      <c r="H176" s="82"/>
      <c r="I176" s="82"/>
      <c r="J176" s="82"/>
    </row>
    <row r="177" spans="4:10" ht="14.25">
      <c r="D177" s="82"/>
      <c r="E177" s="82"/>
      <c r="F177" s="82"/>
      <c r="G177" s="82"/>
      <c r="H177" s="82"/>
      <c r="I177" s="82"/>
      <c r="J177" s="82"/>
    </row>
    <row r="178" spans="4:10" ht="14.25">
      <c r="D178" s="82"/>
      <c r="E178" s="82"/>
      <c r="F178" s="82"/>
      <c r="G178" s="82"/>
      <c r="H178" s="82"/>
      <c r="I178" s="82"/>
      <c r="J178" s="82"/>
    </row>
    <row r="179" spans="4:10" ht="14.25">
      <c r="D179" s="82"/>
      <c r="E179" s="82"/>
      <c r="F179" s="82"/>
      <c r="G179" s="82"/>
      <c r="H179" s="82"/>
      <c r="I179" s="82"/>
      <c r="J179" s="82"/>
    </row>
    <row r="180" spans="4:10" ht="14.25">
      <c r="D180" s="82"/>
      <c r="E180" s="82"/>
      <c r="F180" s="82"/>
      <c r="G180" s="82"/>
      <c r="H180" s="82"/>
      <c r="I180" s="82"/>
      <c r="J180" s="82"/>
    </row>
    <row r="181" spans="4:10" ht="14.25">
      <c r="D181" s="82"/>
      <c r="E181" s="82"/>
      <c r="F181" s="82"/>
      <c r="G181" s="82"/>
      <c r="H181" s="82"/>
      <c r="I181" s="82"/>
      <c r="J181" s="82"/>
    </row>
    <row r="182" spans="4:10" ht="14.25">
      <c r="D182" s="82"/>
      <c r="E182" s="82"/>
      <c r="F182" s="82"/>
      <c r="G182" s="82"/>
      <c r="H182" s="82"/>
      <c r="I182" s="82"/>
      <c r="J182" s="82"/>
    </row>
    <row r="183" spans="4:10" ht="14.25">
      <c r="D183" s="82"/>
      <c r="E183" s="82"/>
      <c r="F183" s="82"/>
      <c r="G183" s="82"/>
      <c r="H183" s="82"/>
      <c r="I183" s="82"/>
      <c r="J183" s="82"/>
    </row>
    <row r="184" spans="4:10" ht="14.25">
      <c r="D184" s="82"/>
      <c r="E184" s="82"/>
      <c r="F184" s="82"/>
      <c r="G184" s="82"/>
      <c r="H184" s="82"/>
      <c r="I184" s="82"/>
      <c r="J184" s="82"/>
    </row>
    <row r="185" spans="4:10" ht="14.25">
      <c r="D185" s="82"/>
      <c r="E185" s="82"/>
      <c r="F185" s="82"/>
      <c r="G185" s="82"/>
      <c r="H185" s="82"/>
      <c r="I185" s="82"/>
      <c r="J185" s="82"/>
    </row>
    <row r="186" spans="4:10" ht="14.25">
      <c r="D186" s="82"/>
      <c r="E186" s="82"/>
      <c r="F186" s="82"/>
      <c r="G186" s="82"/>
      <c r="H186" s="82"/>
      <c r="I186" s="82"/>
      <c r="J186" s="82"/>
    </row>
    <row r="187" spans="4:10" ht="14.25">
      <c r="D187" s="82"/>
      <c r="E187" s="82"/>
      <c r="F187" s="82"/>
      <c r="G187" s="82"/>
      <c r="H187" s="82"/>
      <c r="I187" s="82"/>
      <c r="J187" s="82"/>
    </row>
    <row r="188" spans="4:10" ht="14.25">
      <c r="D188" s="82"/>
      <c r="E188" s="82"/>
      <c r="F188" s="82"/>
      <c r="G188" s="82"/>
      <c r="H188" s="82"/>
      <c r="I188" s="82"/>
      <c r="J188" s="82"/>
    </row>
    <row r="189" spans="4:10" ht="14.25">
      <c r="D189" s="82"/>
      <c r="E189" s="82"/>
      <c r="F189" s="82"/>
      <c r="G189" s="82"/>
      <c r="H189" s="82"/>
      <c r="I189" s="82"/>
      <c r="J189" s="82"/>
    </row>
    <row r="190" spans="4:10" ht="14.25">
      <c r="D190" s="82"/>
      <c r="E190" s="82"/>
      <c r="F190" s="82"/>
      <c r="G190" s="82"/>
      <c r="H190" s="82"/>
      <c r="I190" s="82"/>
      <c r="J190" s="82"/>
    </row>
    <row r="191" spans="4:10" ht="14.25">
      <c r="D191" s="82"/>
      <c r="E191" s="82"/>
      <c r="F191" s="82"/>
      <c r="G191" s="82"/>
      <c r="H191" s="82"/>
      <c r="I191" s="82"/>
      <c r="J191" s="82"/>
    </row>
    <row r="192" spans="4:10" ht="14.25">
      <c r="D192" s="82"/>
      <c r="E192" s="82"/>
      <c r="F192" s="82"/>
      <c r="G192" s="82"/>
      <c r="H192" s="82"/>
      <c r="I192" s="82"/>
      <c r="J192" s="82"/>
    </row>
    <row r="193" spans="4:10" ht="14.25">
      <c r="D193" s="82"/>
      <c r="E193" s="82"/>
      <c r="F193" s="82"/>
      <c r="G193" s="82"/>
      <c r="H193" s="82"/>
      <c r="I193" s="82"/>
      <c r="J193" s="82"/>
    </row>
    <row r="194" spans="4:10" ht="14.25">
      <c r="D194" s="82"/>
      <c r="E194" s="82"/>
      <c r="F194" s="82"/>
      <c r="G194" s="82"/>
      <c r="H194" s="82"/>
      <c r="I194" s="82"/>
      <c r="J194" s="82"/>
    </row>
    <row r="195" spans="4:10" ht="14.25">
      <c r="D195" s="82"/>
      <c r="E195" s="82"/>
      <c r="F195" s="82"/>
      <c r="G195" s="82"/>
      <c r="H195" s="82"/>
      <c r="I195" s="82"/>
      <c r="J195" s="82"/>
    </row>
    <row r="196" spans="4:10" ht="14.25">
      <c r="D196" s="82"/>
      <c r="E196" s="82"/>
      <c r="F196" s="82"/>
      <c r="G196" s="82"/>
      <c r="H196" s="82"/>
      <c r="I196" s="82"/>
      <c r="J196" s="82"/>
    </row>
    <row r="197" spans="4:10" ht="14.25">
      <c r="D197" s="82"/>
      <c r="E197" s="82"/>
      <c r="F197" s="82"/>
      <c r="G197" s="82"/>
      <c r="H197" s="82"/>
      <c r="I197" s="82"/>
      <c r="J197" s="82"/>
    </row>
    <row r="198" spans="4:10" ht="14.25">
      <c r="D198" s="82"/>
      <c r="E198" s="82"/>
      <c r="F198" s="82"/>
      <c r="G198" s="82"/>
      <c r="H198" s="82"/>
      <c r="I198" s="82"/>
      <c r="J198" s="82"/>
    </row>
    <row r="199" spans="4:10" ht="14.25">
      <c r="D199" s="82"/>
      <c r="E199" s="82"/>
      <c r="F199" s="82"/>
      <c r="G199" s="82"/>
      <c r="H199" s="82"/>
      <c r="I199" s="82"/>
      <c r="J199" s="82"/>
    </row>
    <row r="200" spans="4:10" ht="14.25">
      <c r="D200" s="82"/>
      <c r="E200" s="82"/>
      <c r="F200" s="82"/>
      <c r="G200" s="82"/>
      <c r="H200" s="82"/>
      <c r="I200" s="82"/>
      <c r="J200" s="82"/>
    </row>
    <row r="201" spans="4:10" ht="14.25">
      <c r="D201" s="82"/>
      <c r="E201" s="82"/>
      <c r="F201" s="82"/>
      <c r="G201" s="82"/>
      <c r="H201" s="82"/>
      <c r="I201" s="82"/>
      <c r="J201" s="82"/>
    </row>
    <row r="202" spans="4:10" ht="14.25">
      <c r="D202" s="82"/>
      <c r="E202" s="82"/>
      <c r="F202" s="82"/>
      <c r="G202" s="82"/>
      <c r="H202" s="82"/>
      <c r="I202" s="82"/>
      <c r="J202" s="82"/>
    </row>
    <row r="203" spans="4:10" ht="14.25">
      <c r="D203" s="82"/>
      <c r="E203" s="82"/>
      <c r="F203" s="82"/>
      <c r="G203" s="82"/>
      <c r="H203" s="82"/>
      <c r="I203" s="82"/>
      <c r="J203" s="82"/>
    </row>
    <row r="204" spans="4:10" ht="14.25">
      <c r="D204" s="82"/>
      <c r="E204" s="82"/>
      <c r="F204" s="82"/>
      <c r="G204" s="82"/>
      <c r="H204" s="82"/>
      <c r="I204" s="82"/>
      <c r="J204" s="82"/>
    </row>
    <row r="205" spans="4:10" ht="14.25">
      <c r="D205" s="82"/>
      <c r="E205" s="82"/>
      <c r="F205" s="82"/>
      <c r="G205" s="82"/>
      <c r="H205" s="82"/>
      <c r="I205" s="82"/>
      <c r="J205" s="82"/>
    </row>
    <row r="206" spans="4:10" ht="14.25">
      <c r="D206" s="82"/>
      <c r="E206" s="82"/>
      <c r="F206" s="82"/>
      <c r="G206" s="82"/>
      <c r="H206" s="82"/>
      <c r="I206" s="82"/>
      <c r="J206" s="82"/>
    </row>
    <row r="207" spans="4:10" ht="14.25">
      <c r="D207" s="82"/>
      <c r="E207" s="82"/>
      <c r="F207" s="82"/>
      <c r="G207" s="82"/>
      <c r="H207" s="82"/>
      <c r="I207" s="82"/>
      <c r="J207" s="82"/>
    </row>
    <row r="208" spans="4:10" ht="14.25">
      <c r="D208" s="82"/>
      <c r="E208" s="82"/>
      <c r="F208" s="82"/>
      <c r="G208" s="82"/>
      <c r="H208" s="82"/>
      <c r="I208" s="82"/>
      <c r="J208" s="82"/>
    </row>
    <row r="209" spans="4:10" ht="14.25">
      <c r="D209" s="82"/>
      <c r="E209" s="82"/>
      <c r="F209" s="82"/>
      <c r="G209" s="82"/>
      <c r="H209" s="82"/>
      <c r="I209" s="82"/>
      <c r="J209" s="82"/>
    </row>
    <row r="210" spans="4:10" ht="14.25">
      <c r="D210" s="82"/>
      <c r="E210" s="82"/>
      <c r="F210" s="82"/>
      <c r="G210" s="82"/>
      <c r="H210" s="82"/>
      <c r="I210" s="82"/>
      <c r="J210" s="82"/>
    </row>
    <row r="211" spans="4:10" ht="14.25">
      <c r="D211" s="82"/>
      <c r="E211" s="82"/>
      <c r="F211" s="82"/>
      <c r="G211" s="82"/>
      <c r="H211" s="82"/>
      <c r="I211" s="82"/>
      <c r="J211" s="82"/>
    </row>
    <row r="212" spans="4:10" ht="14.25">
      <c r="D212" s="82"/>
      <c r="E212" s="82"/>
      <c r="F212" s="82"/>
      <c r="G212" s="82"/>
      <c r="H212" s="82"/>
      <c r="I212" s="82"/>
      <c r="J212" s="82"/>
    </row>
    <row r="213" spans="4:10" ht="14.25">
      <c r="D213" s="82"/>
      <c r="E213" s="82"/>
      <c r="F213" s="82"/>
      <c r="G213" s="82"/>
      <c r="H213" s="82"/>
      <c r="I213" s="82"/>
      <c r="J213" s="82"/>
    </row>
    <row r="214" spans="4:10" ht="14.25">
      <c r="D214" s="82"/>
      <c r="E214" s="82"/>
      <c r="F214" s="82"/>
      <c r="G214" s="82"/>
      <c r="H214" s="82"/>
      <c r="I214" s="82"/>
      <c r="J214" s="82"/>
    </row>
    <row r="215" spans="4:10" ht="14.25">
      <c r="D215" s="82"/>
      <c r="E215" s="82"/>
      <c r="F215" s="82"/>
      <c r="G215" s="82"/>
      <c r="H215" s="82"/>
      <c r="I215" s="82"/>
      <c r="J215" s="82"/>
    </row>
    <row r="216" spans="4:10" ht="14.25">
      <c r="D216" s="82"/>
      <c r="E216" s="82"/>
      <c r="F216" s="82"/>
      <c r="G216" s="82"/>
      <c r="H216" s="82"/>
      <c r="I216" s="82"/>
      <c r="J216" s="82"/>
    </row>
    <row r="217" spans="4:10" ht="14.25">
      <c r="D217" s="82"/>
      <c r="E217" s="82"/>
      <c r="F217" s="82"/>
      <c r="G217" s="82"/>
      <c r="H217" s="82"/>
      <c r="I217" s="82"/>
      <c r="J217" s="82"/>
    </row>
    <row r="218" spans="4:10" ht="14.25">
      <c r="D218" s="82"/>
      <c r="E218" s="82"/>
      <c r="F218" s="82"/>
      <c r="G218" s="82"/>
      <c r="H218" s="82"/>
      <c r="I218" s="82"/>
      <c r="J218" s="82"/>
    </row>
    <row r="219" spans="4:10" ht="14.25">
      <c r="D219" s="82"/>
      <c r="E219" s="82"/>
      <c r="F219" s="82"/>
      <c r="G219" s="82"/>
      <c r="H219" s="82"/>
      <c r="I219" s="82"/>
      <c r="J219" s="82"/>
    </row>
    <row r="220" spans="4:10" ht="14.25">
      <c r="D220" s="82"/>
      <c r="E220" s="82"/>
      <c r="F220" s="82"/>
      <c r="G220" s="82"/>
      <c r="H220" s="82"/>
      <c r="I220" s="82"/>
      <c r="J220" s="82"/>
    </row>
    <row r="221" spans="4:10" ht="14.25">
      <c r="D221" s="82"/>
      <c r="E221" s="82"/>
      <c r="F221" s="82"/>
      <c r="G221" s="82"/>
      <c r="H221" s="82"/>
      <c r="I221" s="82"/>
      <c r="J221" s="82"/>
    </row>
    <row r="222" spans="4:10" ht="14.25">
      <c r="D222" s="82"/>
      <c r="E222" s="82"/>
      <c r="F222" s="82"/>
      <c r="G222" s="82"/>
      <c r="H222" s="82"/>
      <c r="I222" s="82"/>
      <c r="J222" s="82"/>
    </row>
    <row r="223" spans="4:10" ht="14.25">
      <c r="D223" s="82"/>
      <c r="E223" s="82"/>
      <c r="F223" s="82"/>
      <c r="G223" s="82"/>
      <c r="H223" s="82"/>
      <c r="I223" s="82"/>
      <c r="J223" s="82"/>
    </row>
    <row r="224" spans="4:10" ht="14.25">
      <c r="D224" s="82"/>
      <c r="E224" s="82"/>
      <c r="F224" s="82"/>
      <c r="G224" s="82"/>
      <c r="H224" s="82"/>
      <c r="I224" s="82"/>
      <c r="J224" s="82"/>
    </row>
    <row r="225" spans="4:10" ht="14.25">
      <c r="D225" s="82"/>
      <c r="E225" s="82"/>
      <c r="F225" s="82"/>
      <c r="G225" s="82"/>
      <c r="H225" s="82"/>
      <c r="I225" s="82"/>
      <c r="J225" s="82"/>
    </row>
    <row r="226" spans="4:10" ht="14.25">
      <c r="D226" s="82"/>
      <c r="E226" s="82"/>
      <c r="F226" s="82"/>
      <c r="G226" s="82"/>
      <c r="H226" s="82"/>
      <c r="I226" s="82"/>
      <c r="J226" s="82"/>
    </row>
    <row r="227" spans="4:10" ht="14.25">
      <c r="D227" s="82"/>
      <c r="E227" s="82"/>
      <c r="F227" s="82"/>
      <c r="G227" s="82"/>
      <c r="H227" s="82"/>
      <c r="I227" s="82"/>
      <c r="J227" s="82"/>
    </row>
    <row r="228" spans="4:10" ht="14.25">
      <c r="D228" s="82"/>
      <c r="E228" s="82"/>
      <c r="F228" s="82"/>
      <c r="G228" s="82"/>
      <c r="H228" s="82"/>
      <c r="I228" s="82"/>
      <c r="J228" s="82"/>
    </row>
    <row r="229" spans="4:10" ht="14.25">
      <c r="D229" s="82"/>
      <c r="E229" s="82"/>
      <c r="F229" s="82"/>
      <c r="G229" s="82"/>
      <c r="H229" s="82"/>
      <c r="I229" s="82"/>
      <c r="J229" s="82"/>
    </row>
    <row r="230" spans="4:10" ht="14.25">
      <c r="D230" s="82"/>
      <c r="E230" s="82"/>
      <c r="F230" s="82"/>
      <c r="G230" s="82"/>
      <c r="H230" s="82"/>
      <c r="I230" s="82"/>
      <c r="J230" s="82"/>
    </row>
    <row r="231" spans="4:10" ht="14.25">
      <c r="D231" s="82"/>
      <c r="E231" s="82"/>
      <c r="F231" s="82"/>
      <c r="G231" s="82"/>
      <c r="H231" s="82"/>
      <c r="I231" s="82"/>
      <c r="J231" s="82"/>
    </row>
    <row r="232" spans="4:10" ht="14.25">
      <c r="D232" s="82"/>
      <c r="E232" s="82"/>
      <c r="F232" s="82"/>
      <c r="G232" s="82"/>
      <c r="H232" s="82"/>
      <c r="I232" s="82"/>
      <c r="J232" s="82"/>
    </row>
    <row r="233" spans="4:10" ht="14.25">
      <c r="D233" s="82"/>
      <c r="E233" s="82"/>
      <c r="F233" s="82"/>
      <c r="G233" s="82"/>
      <c r="H233" s="82"/>
      <c r="I233" s="82"/>
      <c r="J233" s="82"/>
    </row>
    <row r="234" spans="4:10" ht="14.25">
      <c r="D234" s="82"/>
      <c r="E234" s="82"/>
      <c r="F234" s="82"/>
      <c r="G234" s="82"/>
      <c r="H234" s="82"/>
      <c r="I234" s="82"/>
      <c r="J234" s="82"/>
    </row>
    <row r="235" spans="4:10" ht="14.25">
      <c r="D235" s="82"/>
      <c r="E235" s="82"/>
      <c r="F235" s="82"/>
      <c r="G235" s="82"/>
      <c r="H235" s="82"/>
      <c r="I235" s="82"/>
      <c r="J235" s="82"/>
    </row>
    <row r="236" spans="4:10" ht="14.25">
      <c r="D236" s="82"/>
      <c r="E236" s="82"/>
      <c r="F236" s="82"/>
      <c r="G236" s="82"/>
      <c r="H236" s="82"/>
      <c r="I236" s="82"/>
      <c r="J236" s="82"/>
    </row>
    <row r="237" spans="4:10" ht="14.25">
      <c r="D237" s="82"/>
      <c r="E237" s="82"/>
      <c r="F237" s="82"/>
      <c r="G237" s="82"/>
      <c r="H237" s="82"/>
      <c r="I237" s="82"/>
      <c r="J237" s="82"/>
    </row>
    <row r="238" spans="4:10" ht="14.25">
      <c r="D238" s="82"/>
      <c r="E238" s="82"/>
      <c r="F238" s="82"/>
      <c r="G238" s="82"/>
      <c r="H238" s="82"/>
      <c r="I238" s="82"/>
      <c r="J238" s="82"/>
    </row>
    <row r="239" spans="4:10" ht="14.25">
      <c r="D239" s="82"/>
      <c r="E239" s="82"/>
      <c r="F239" s="82"/>
      <c r="G239" s="82"/>
      <c r="H239" s="82"/>
      <c r="I239" s="82"/>
      <c r="J239" s="82"/>
    </row>
    <row r="240" spans="4:10" ht="14.25">
      <c r="D240" s="82"/>
      <c r="E240" s="82"/>
      <c r="F240" s="82"/>
      <c r="G240" s="82"/>
      <c r="H240" s="82"/>
      <c r="I240" s="82"/>
      <c r="J240" s="82"/>
    </row>
    <row r="241" spans="4:10" ht="14.25">
      <c r="D241" s="82"/>
      <c r="E241" s="82"/>
      <c r="F241" s="82"/>
      <c r="G241" s="82"/>
      <c r="H241" s="82"/>
      <c r="I241" s="82"/>
      <c r="J241" s="82"/>
    </row>
    <row r="242" spans="4:10" ht="14.25">
      <c r="D242" s="82"/>
      <c r="E242" s="82"/>
      <c r="F242" s="82"/>
      <c r="G242" s="82"/>
      <c r="H242" s="82"/>
      <c r="I242" s="82"/>
      <c r="J242" s="82"/>
    </row>
    <row r="243" spans="4:10" ht="14.25">
      <c r="D243" s="82"/>
      <c r="E243" s="82"/>
      <c r="F243" s="82"/>
      <c r="G243" s="82"/>
      <c r="H243" s="82"/>
      <c r="I243" s="82"/>
      <c r="J243" s="82"/>
    </row>
    <row r="244" spans="4:10" ht="14.25">
      <c r="D244" s="82"/>
      <c r="E244" s="82"/>
      <c r="F244" s="82"/>
      <c r="G244" s="82"/>
      <c r="H244" s="82"/>
      <c r="I244" s="82"/>
      <c r="J244" s="82"/>
    </row>
    <row r="245" spans="4:10" ht="14.25">
      <c r="D245" s="82"/>
      <c r="E245" s="82"/>
      <c r="F245" s="82"/>
      <c r="G245" s="82"/>
      <c r="H245" s="82"/>
      <c r="I245" s="82"/>
      <c r="J245" s="82"/>
    </row>
    <row r="246" spans="4:10" ht="14.25">
      <c r="D246" s="82"/>
      <c r="E246" s="82"/>
      <c r="F246" s="82"/>
      <c r="G246" s="82"/>
      <c r="H246" s="82"/>
      <c r="I246" s="82"/>
      <c r="J246" s="82"/>
    </row>
    <row r="247" spans="4:10" ht="14.25">
      <c r="D247" s="82"/>
      <c r="E247" s="82"/>
      <c r="F247" s="82"/>
      <c r="G247" s="82"/>
      <c r="H247" s="82"/>
      <c r="I247" s="82"/>
      <c r="J247" s="82"/>
    </row>
    <row r="248" spans="4:10" ht="14.25">
      <c r="D248" s="82"/>
      <c r="E248" s="82"/>
      <c r="F248" s="82"/>
      <c r="G248" s="82"/>
      <c r="H248" s="82"/>
      <c r="I248" s="82"/>
      <c r="J248" s="82"/>
    </row>
    <row r="249" spans="4:10" ht="14.25">
      <c r="D249" s="82"/>
      <c r="E249" s="82"/>
      <c r="F249" s="82"/>
      <c r="G249" s="82"/>
      <c r="H249" s="82"/>
      <c r="I249" s="82"/>
      <c r="J249" s="82"/>
    </row>
    <row r="250" spans="4:10" ht="14.25">
      <c r="D250" s="82"/>
      <c r="E250" s="82"/>
      <c r="F250" s="82"/>
      <c r="G250" s="82"/>
      <c r="H250" s="82"/>
      <c r="I250" s="82"/>
      <c r="J250" s="82"/>
    </row>
    <row r="251" spans="4:10" ht="14.25">
      <c r="D251" s="82"/>
      <c r="E251" s="82"/>
      <c r="F251" s="82"/>
      <c r="G251" s="82"/>
      <c r="H251" s="82"/>
      <c r="I251" s="82"/>
      <c r="J251" s="82"/>
    </row>
    <row r="252" spans="4:10" ht="14.25">
      <c r="D252" s="82"/>
      <c r="E252" s="82"/>
      <c r="F252" s="82"/>
      <c r="G252" s="82"/>
      <c r="H252" s="82"/>
      <c r="I252" s="82"/>
      <c r="J252" s="82"/>
    </row>
    <row r="253" spans="4:10" ht="14.25">
      <c r="D253" s="82"/>
      <c r="E253" s="82"/>
      <c r="F253" s="82"/>
      <c r="G253" s="82"/>
      <c r="H253" s="82"/>
      <c r="I253" s="82"/>
      <c r="J253" s="82"/>
    </row>
    <row r="254" spans="4:10" ht="14.25">
      <c r="D254" s="82"/>
      <c r="E254" s="82"/>
      <c r="F254" s="82"/>
      <c r="G254" s="82"/>
      <c r="H254" s="82"/>
      <c r="I254" s="82"/>
      <c r="J254" s="82"/>
    </row>
    <row r="255" spans="4:10" ht="14.25">
      <c r="D255" s="82"/>
      <c r="E255" s="82"/>
      <c r="F255" s="82"/>
      <c r="G255" s="82"/>
      <c r="H255" s="82"/>
      <c r="I255" s="82"/>
      <c r="J255" s="82"/>
    </row>
    <row r="256" spans="4:10" ht="14.25">
      <c r="D256" s="82"/>
      <c r="E256" s="82"/>
      <c r="F256" s="82"/>
      <c r="G256" s="82"/>
      <c r="H256" s="82"/>
      <c r="I256" s="82"/>
      <c r="J256" s="82"/>
    </row>
    <row r="257" spans="4:10" ht="14.25">
      <c r="D257" s="82"/>
      <c r="E257" s="82"/>
      <c r="F257" s="82"/>
      <c r="G257" s="82"/>
      <c r="H257" s="82"/>
      <c r="I257" s="82"/>
      <c r="J257" s="82"/>
    </row>
    <row r="258" spans="4:10" ht="14.25">
      <c r="D258" s="82"/>
      <c r="E258" s="82"/>
      <c r="F258" s="82"/>
      <c r="G258" s="82"/>
      <c r="H258" s="82"/>
      <c r="I258" s="82"/>
      <c r="J258" s="82"/>
    </row>
    <row r="259" spans="4:10" ht="14.25">
      <c r="D259" s="82"/>
      <c r="E259" s="82"/>
      <c r="F259" s="82"/>
      <c r="G259" s="82"/>
      <c r="H259" s="82"/>
      <c r="I259" s="82"/>
      <c r="J259" s="82"/>
    </row>
    <row r="260" spans="4:10" ht="14.25">
      <c r="D260" s="82"/>
      <c r="E260" s="82"/>
      <c r="F260" s="82"/>
      <c r="G260" s="82"/>
      <c r="H260" s="82"/>
      <c r="I260" s="82"/>
      <c r="J260" s="82"/>
    </row>
    <row r="261" spans="4:10" ht="14.25">
      <c r="D261" s="82"/>
      <c r="E261" s="82"/>
      <c r="F261" s="82"/>
      <c r="G261" s="82"/>
      <c r="H261" s="82"/>
      <c r="I261" s="82"/>
      <c r="J261" s="82"/>
    </row>
    <row r="262" spans="4:10" ht="14.25">
      <c r="D262" s="82"/>
      <c r="E262" s="82"/>
      <c r="F262" s="82"/>
      <c r="G262" s="82"/>
      <c r="H262" s="82"/>
      <c r="I262" s="82"/>
      <c r="J262" s="82"/>
    </row>
    <row r="263" spans="4:10" ht="14.25">
      <c r="D263" s="82"/>
      <c r="E263" s="82"/>
      <c r="F263" s="82"/>
      <c r="G263" s="82"/>
      <c r="H263" s="82"/>
      <c r="I263" s="82"/>
      <c r="J263" s="82"/>
    </row>
    <row r="264" spans="4:10" ht="14.25">
      <c r="D264" s="82"/>
      <c r="E264" s="82"/>
      <c r="F264" s="82"/>
      <c r="G264" s="82"/>
      <c r="H264" s="82"/>
      <c r="I264" s="82"/>
      <c r="J264" s="82"/>
    </row>
    <row r="265" spans="4:10" ht="14.25">
      <c r="D265" s="82"/>
      <c r="E265" s="82"/>
      <c r="F265" s="82"/>
      <c r="G265" s="82"/>
      <c r="H265" s="82"/>
      <c r="I265" s="82"/>
      <c r="J265" s="82"/>
    </row>
    <row r="266" spans="4:10" ht="14.25">
      <c r="D266" s="82"/>
      <c r="E266" s="82"/>
      <c r="F266" s="82"/>
      <c r="G266" s="82"/>
      <c r="H266" s="82"/>
      <c r="I266" s="82"/>
      <c r="J266" s="82"/>
    </row>
    <row r="267" spans="4:10" ht="14.25">
      <c r="D267" s="82"/>
      <c r="E267" s="82"/>
      <c r="F267" s="82"/>
      <c r="G267" s="82"/>
      <c r="H267" s="82"/>
      <c r="I267" s="82"/>
      <c r="J267" s="82"/>
    </row>
    <row r="268" spans="4:10" ht="14.25">
      <c r="D268" s="82"/>
      <c r="E268" s="82"/>
      <c r="F268" s="82"/>
      <c r="G268" s="82"/>
      <c r="H268" s="82"/>
      <c r="I268" s="82"/>
      <c r="J268" s="82"/>
    </row>
    <row r="269" spans="4:10" ht="14.25">
      <c r="D269" s="82"/>
      <c r="E269" s="82"/>
      <c r="F269" s="82"/>
      <c r="G269" s="82"/>
      <c r="H269" s="82"/>
      <c r="I269" s="82"/>
      <c r="J269" s="82"/>
    </row>
    <row r="270" spans="4:10" ht="14.25">
      <c r="D270" s="82"/>
      <c r="E270" s="82"/>
      <c r="F270" s="82"/>
      <c r="G270" s="82"/>
      <c r="H270" s="82"/>
      <c r="I270" s="82"/>
      <c r="J270" s="82"/>
    </row>
    <row r="271" spans="4:10" ht="14.25">
      <c r="D271" s="82"/>
      <c r="E271" s="82"/>
      <c r="F271" s="82"/>
      <c r="G271" s="82"/>
      <c r="H271" s="82"/>
      <c r="I271" s="82"/>
      <c r="J271" s="82"/>
    </row>
    <row r="272" spans="4:10" ht="14.25">
      <c r="D272" s="82"/>
      <c r="E272" s="82"/>
      <c r="F272" s="82"/>
      <c r="G272" s="82"/>
      <c r="H272" s="82"/>
      <c r="I272" s="82"/>
      <c r="J272" s="82"/>
    </row>
    <row r="273" spans="4:10" ht="14.25">
      <c r="D273" s="82"/>
      <c r="E273" s="82"/>
      <c r="F273" s="82"/>
      <c r="G273" s="82"/>
      <c r="H273" s="82"/>
      <c r="I273" s="82"/>
      <c r="J273" s="82"/>
    </row>
    <row r="274" spans="4:10" ht="14.25">
      <c r="D274" s="82"/>
      <c r="E274" s="82"/>
      <c r="F274" s="82"/>
      <c r="G274" s="82"/>
      <c r="H274" s="82"/>
      <c r="I274" s="82"/>
      <c r="J274" s="82"/>
    </row>
    <row r="275" spans="4:10" ht="14.25">
      <c r="D275" s="82"/>
      <c r="E275" s="82"/>
      <c r="F275" s="82"/>
      <c r="G275" s="82"/>
      <c r="H275" s="82"/>
      <c r="I275" s="82"/>
      <c r="J275" s="82"/>
    </row>
    <row r="276" spans="4:10" ht="14.25">
      <c r="D276" s="82"/>
      <c r="E276" s="82"/>
      <c r="F276" s="82"/>
      <c r="G276" s="82"/>
      <c r="H276" s="82"/>
      <c r="I276" s="82"/>
      <c r="J276" s="82"/>
    </row>
    <row r="277" spans="4:10" ht="14.25">
      <c r="D277" s="82"/>
      <c r="E277" s="82"/>
      <c r="F277" s="82"/>
      <c r="G277" s="82"/>
      <c r="H277" s="82"/>
      <c r="I277" s="82"/>
      <c r="J277" s="82"/>
    </row>
    <row r="278" spans="4:10" ht="14.25">
      <c r="D278" s="82"/>
      <c r="E278" s="82"/>
      <c r="F278" s="82"/>
      <c r="G278" s="82"/>
      <c r="H278" s="82"/>
      <c r="I278" s="82"/>
      <c r="J278" s="82"/>
    </row>
    <row r="279" spans="4:10" ht="14.25">
      <c r="D279" s="82"/>
      <c r="E279" s="82"/>
      <c r="F279" s="82"/>
      <c r="G279" s="82"/>
      <c r="H279" s="82"/>
      <c r="I279" s="82"/>
      <c r="J279" s="82"/>
    </row>
    <row r="280" spans="4:10" ht="14.25">
      <c r="D280" s="82"/>
      <c r="E280" s="82"/>
      <c r="F280" s="82"/>
      <c r="G280" s="82"/>
      <c r="H280" s="82"/>
      <c r="I280" s="82"/>
      <c r="J280" s="82"/>
    </row>
    <row r="281" spans="4:10" ht="14.25">
      <c r="D281" s="82"/>
      <c r="E281" s="82"/>
      <c r="F281" s="82"/>
      <c r="G281" s="82"/>
      <c r="H281" s="82"/>
      <c r="I281" s="82"/>
      <c r="J281" s="82"/>
    </row>
    <row r="282" spans="4:10" ht="14.25">
      <c r="D282" s="82"/>
      <c r="E282" s="82"/>
      <c r="F282" s="82"/>
      <c r="G282" s="82"/>
      <c r="H282" s="82"/>
      <c r="I282" s="82"/>
      <c r="J282" s="82"/>
    </row>
    <row r="283" spans="4:10" ht="14.25">
      <c r="D283" s="82"/>
      <c r="E283" s="82"/>
      <c r="F283" s="82"/>
      <c r="G283" s="82"/>
      <c r="H283" s="82"/>
      <c r="I283" s="82"/>
      <c r="J283" s="82"/>
    </row>
    <row r="284" spans="4:10" ht="14.25">
      <c r="D284" s="82"/>
      <c r="E284" s="82"/>
      <c r="F284" s="82"/>
      <c r="G284" s="82"/>
      <c r="H284" s="82"/>
      <c r="I284" s="82"/>
      <c r="J284" s="82"/>
    </row>
    <row r="285" spans="4:10" ht="14.25">
      <c r="D285" s="82"/>
      <c r="E285" s="82"/>
      <c r="F285" s="82"/>
      <c r="G285" s="82"/>
      <c r="H285" s="82"/>
      <c r="I285" s="82"/>
      <c r="J285" s="82"/>
    </row>
    <row r="286" spans="4:10" ht="14.25">
      <c r="D286" s="82"/>
      <c r="E286" s="82"/>
      <c r="F286" s="82"/>
      <c r="G286" s="82"/>
      <c r="H286" s="82"/>
      <c r="I286" s="82"/>
      <c r="J286" s="82"/>
    </row>
    <row r="287" spans="4:10" ht="14.25">
      <c r="D287" s="82"/>
      <c r="E287" s="82"/>
      <c r="F287" s="82"/>
      <c r="G287" s="82"/>
      <c r="H287" s="82"/>
      <c r="I287" s="82"/>
      <c r="J287" s="82"/>
    </row>
    <row r="288" spans="4:10" ht="14.25">
      <c r="D288" s="82"/>
      <c r="E288" s="82"/>
      <c r="F288" s="82"/>
      <c r="G288" s="82"/>
      <c r="H288" s="82"/>
      <c r="I288" s="82"/>
      <c r="J288" s="82"/>
    </row>
    <row r="289" spans="4:10" ht="14.25">
      <c r="D289" s="82"/>
      <c r="E289" s="82"/>
      <c r="F289" s="82"/>
      <c r="G289" s="82"/>
      <c r="H289" s="82"/>
      <c r="I289" s="82"/>
      <c r="J289" s="82"/>
    </row>
    <row r="290" spans="4:10" ht="14.25">
      <c r="D290" s="82"/>
      <c r="E290" s="82"/>
      <c r="F290" s="82"/>
      <c r="G290" s="82"/>
      <c r="H290" s="82"/>
      <c r="I290" s="82"/>
      <c r="J290" s="82"/>
    </row>
    <row r="291" spans="4:10" ht="14.25">
      <c r="D291" s="82"/>
      <c r="E291" s="82"/>
      <c r="F291" s="82"/>
      <c r="G291" s="82"/>
      <c r="H291" s="82"/>
      <c r="I291" s="82"/>
      <c r="J291" s="82"/>
    </row>
    <row r="292" spans="4:10" ht="14.25">
      <c r="D292" s="82"/>
      <c r="E292" s="82"/>
      <c r="F292" s="82"/>
      <c r="G292" s="82"/>
      <c r="H292" s="82"/>
      <c r="I292" s="82"/>
      <c r="J292" s="82"/>
    </row>
    <row r="293" spans="4:10" ht="14.25">
      <c r="D293" s="82"/>
      <c r="E293" s="82"/>
      <c r="F293" s="82"/>
      <c r="G293" s="82"/>
      <c r="H293" s="82"/>
      <c r="I293" s="82"/>
      <c r="J293" s="82"/>
    </row>
    <row r="294" spans="4:10" ht="14.25">
      <c r="D294" s="82"/>
      <c r="E294" s="82"/>
      <c r="F294" s="82"/>
      <c r="G294" s="82"/>
      <c r="H294" s="82"/>
      <c r="I294" s="82"/>
      <c r="J294" s="82"/>
    </row>
    <row r="295" spans="4:10" ht="14.25">
      <c r="D295" s="82"/>
      <c r="E295" s="82"/>
      <c r="F295" s="82"/>
      <c r="G295" s="82"/>
      <c r="H295" s="82"/>
      <c r="I295" s="82"/>
      <c r="J295" s="82"/>
    </row>
    <row r="296" spans="4:10" ht="14.25">
      <c r="D296" s="82"/>
      <c r="E296" s="82"/>
      <c r="F296" s="82"/>
      <c r="G296" s="82"/>
      <c r="H296" s="82"/>
      <c r="I296" s="82"/>
      <c r="J296" s="82"/>
    </row>
    <row r="297" spans="4:10" ht="14.25">
      <c r="D297" s="82"/>
      <c r="E297" s="82"/>
      <c r="F297" s="82"/>
      <c r="G297" s="82"/>
      <c r="H297" s="82"/>
      <c r="I297" s="82"/>
      <c r="J297" s="82"/>
    </row>
    <row r="298" spans="4:10" ht="14.25">
      <c r="D298" s="82"/>
      <c r="E298" s="82"/>
      <c r="F298" s="82"/>
      <c r="G298" s="82"/>
      <c r="H298" s="82"/>
      <c r="I298" s="82"/>
      <c r="J298" s="82"/>
    </row>
    <row r="299" spans="4:10" ht="14.25">
      <c r="D299" s="82"/>
      <c r="E299" s="82"/>
      <c r="F299" s="82"/>
      <c r="G299" s="82"/>
      <c r="H299" s="82"/>
      <c r="I299" s="82"/>
      <c r="J299" s="82"/>
    </row>
    <row r="300" spans="4:10" ht="14.25">
      <c r="D300" s="82"/>
      <c r="E300" s="82"/>
      <c r="F300" s="82"/>
      <c r="G300" s="82"/>
      <c r="H300" s="82"/>
      <c r="I300" s="82"/>
      <c r="J300" s="82"/>
    </row>
    <row r="301" spans="4:10" ht="14.25">
      <c r="D301" s="82"/>
      <c r="E301" s="82"/>
      <c r="F301" s="82"/>
      <c r="G301" s="82"/>
      <c r="H301" s="82"/>
      <c r="I301" s="82"/>
      <c r="J301" s="82"/>
    </row>
    <row r="302" spans="4:10" ht="14.25">
      <c r="D302" s="82"/>
      <c r="E302" s="82"/>
      <c r="F302" s="82"/>
      <c r="G302" s="82"/>
      <c r="H302" s="82"/>
      <c r="I302" s="82"/>
      <c r="J302" s="82"/>
    </row>
    <row r="303" spans="4:10" ht="14.25">
      <c r="D303" s="82"/>
      <c r="E303" s="82"/>
      <c r="F303" s="82"/>
      <c r="G303" s="82"/>
      <c r="H303" s="82"/>
      <c r="I303" s="82"/>
      <c r="J303" s="82"/>
    </row>
    <row r="304" spans="4:10" ht="14.25">
      <c r="D304" s="82"/>
      <c r="E304" s="82"/>
      <c r="F304" s="82"/>
      <c r="G304" s="82"/>
      <c r="H304" s="82"/>
      <c r="I304" s="82"/>
      <c r="J304" s="82"/>
    </row>
    <row r="305" spans="4:10" ht="14.25">
      <c r="D305" s="82"/>
      <c r="E305" s="82"/>
      <c r="F305" s="82"/>
      <c r="G305" s="82"/>
      <c r="H305" s="82"/>
      <c r="I305" s="82"/>
      <c r="J305" s="82"/>
    </row>
    <row r="306" spans="4:10" ht="14.25">
      <c r="D306" s="82"/>
      <c r="E306" s="82"/>
      <c r="F306" s="82"/>
      <c r="G306" s="82"/>
      <c r="H306" s="82"/>
      <c r="I306" s="82"/>
      <c r="J306" s="82"/>
    </row>
    <row r="307" spans="4:10" ht="14.25">
      <c r="D307" s="82"/>
      <c r="E307" s="82"/>
      <c r="F307" s="82"/>
      <c r="G307" s="82"/>
      <c r="H307" s="82"/>
      <c r="I307" s="82"/>
      <c r="J307" s="82"/>
    </row>
    <row r="308" spans="4:10" ht="14.25">
      <c r="D308" s="82"/>
      <c r="E308" s="82"/>
      <c r="F308" s="82"/>
      <c r="G308" s="82"/>
      <c r="H308" s="82"/>
      <c r="I308" s="82"/>
      <c r="J308" s="82"/>
    </row>
    <row r="309" spans="4:10" ht="14.25">
      <c r="D309" s="82"/>
      <c r="E309" s="82"/>
      <c r="F309" s="82"/>
      <c r="G309" s="82"/>
      <c r="H309" s="82"/>
      <c r="I309" s="82"/>
      <c r="J309" s="82"/>
    </row>
    <row r="310" spans="4:10" ht="14.25">
      <c r="D310" s="82"/>
      <c r="E310" s="82"/>
      <c r="F310" s="82"/>
      <c r="G310" s="82"/>
      <c r="H310" s="82"/>
      <c r="I310" s="82"/>
      <c r="J310" s="82"/>
    </row>
    <row r="311" spans="4:10" ht="14.25">
      <c r="D311" s="82"/>
      <c r="E311" s="82"/>
      <c r="F311" s="82"/>
      <c r="G311" s="82"/>
      <c r="H311" s="82"/>
      <c r="I311" s="82"/>
      <c r="J311" s="82"/>
    </row>
    <row r="312" spans="4:10" ht="14.25">
      <c r="D312" s="82"/>
      <c r="E312" s="82"/>
      <c r="F312" s="82"/>
      <c r="G312" s="82"/>
      <c r="H312" s="82"/>
      <c r="I312" s="82"/>
      <c r="J312" s="82"/>
    </row>
    <row r="313" spans="4:10" ht="14.25">
      <c r="D313" s="82"/>
      <c r="E313" s="82"/>
      <c r="F313" s="82"/>
      <c r="G313" s="82"/>
      <c r="H313" s="82"/>
      <c r="I313" s="82"/>
      <c r="J313" s="82"/>
    </row>
    <row r="314" spans="4:10" ht="14.25">
      <c r="D314" s="82"/>
      <c r="E314" s="82"/>
      <c r="F314" s="82"/>
      <c r="G314" s="82"/>
      <c r="H314" s="82"/>
      <c r="I314" s="82"/>
      <c r="J314" s="82"/>
    </row>
    <row r="315" spans="4:10" ht="14.25">
      <c r="D315" s="82"/>
      <c r="E315" s="82"/>
      <c r="F315" s="82"/>
      <c r="G315" s="82"/>
      <c r="H315" s="82"/>
      <c r="I315" s="82"/>
      <c r="J315" s="82"/>
    </row>
    <row r="316" spans="4:10" ht="14.25">
      <c r="D316" s="82"/>
      <c r="E316" s="82"/>
      <c r="F316" s="82"/>
      <c r="G316" s="82"/>
      <c r="H316" s="82"/>
      <c r="I316" s="82"/>
      <c r="J316" s="82"/>
    </row>
    <row r="317" spans="4:10" ht="14.25">
      <c r="D317" s="82"/>
      <c r="E317" s="82"/>
      <c r="F317" s="82"/>
      <c r="G317" s="82"/>
      <c r="H317" s="82"/>
      <c r="I317" s="82"/>
      <c r="J317" s="82"/>
    </row>
    <row r="318" spans="4:10" ht="14.25">
      <c r="D318" s="82"/>
      <c r="E318" s="82"/>
      <c r="F318" s="82"/>
      <c r="G318" s="82"/>
      <c r="H318" s="82"/>
      <c r="I318" s="82"/>
      <c r="J318" s="82"/>
    </row>
    <row r="319" spans="4:10" ht="14.25">
      <c r="D319" s="82"/>
      <c r="E319" s="82"/>
      <c r="F319" s="82"/>
      <c r="G319" s="82"/>
      <c r="H319" s="82"/>
      <c r="I319" s="82"/>
      <c r="J319" s="82"/>
    </row>
    <row r="320" spans="4:10" ht="14.25">
      <c r="D320" s="82"/>
      <c r="E320" s="82"/>
      <c r="F320" s="82"/>
      <c r="G320" s="82"/>
      <c r="H320" s="82"/>
      <c r="I320" s="82"/>
      <c r="J320" s="82"/>
    </row>
    <row r="321" spans="4:10" ht="14.25">
      <c r="D321" s="82"/>
      <c r="E321" s="82"/>
      <c r="F321" s="82"/>
      <c r="G321" s="82"/>
      <c r="H321" s="82"/>
      <c r="I321" s="82"/>
      <c r="J321" s="82"/>
    </row>
    <row r="322" spans="4:10" ht="14.25">
      <c r="D322" s="82"/>
      <c r="E322" s="82"/>
      <c r="F322" s="82"/>
      <c r="G322" s="82"/>
      <c r="H322" s="82"/>
      <c r="I322" s="82"/>
      <c r="J322" s="82"/>
    </row>
    <row r="323" spans="4:10" ht="14.25">
      <c r="D323" s="82"/>
      <c r="E323" s="82"/>
      <c r="F323" s="82"/>
      <c r="G323" s="82"/>
      <c r="H323" s="82"/>
      <c r="I323" s="82"/>
      <c r="J323" s="82"/>
    </row>
    <row r="324" spans="4:10" ht="14.25">
      <c r="D324" s="82"/>
      <c r="E324" s="82"/>
      <c r="F324" s="82"/>
      <c r="G324" s="82"/>
      <c r="H324" s="82"/>
      <c r="I324" s="82"/>
      <c r="J324" s="82"/>
    </row>
    <row r="325" spans="4:10" ht="14.25">
      <c r="D325" s="82"/>
      <c r="E325" s="82"/>
      <c r="F325" s="82"/>
      <c r="G325" s="82"/>
      <c r="H325" s="82"/>
      <c r="I325" s="82"/>
      <c r="J325" s="82"/>
    </row>
    <row r="326" spans="4:10" ht="14.25">
      <c r="D326" s="82"/>
      <c r="E326" s="82"/>
      <c r="F326" s="82"/>
      <c r="G326" s="82"/>
      <c r="H326" s="82"/>
      <c r="I326" s="82"/>
      <c r="J326" s="82"/>
    </row>
    <row r="327" spans="4:10" ht="14.25">
      <c r="D327" s="82"/>
      <c r="E327" s="82"/>
      <c r="F327" s="82"/>
      <c r="G327" s="82"/>
      <c r="H327" s="82"/>
      <c r="I327" s="82"/>
      <c r="J327" s="82"/>
    </row>
    <row r="328" spans="4:10" ht="14.25">
      <c r="D328" s="82"/>
      <c r="E328" s="82"/>
      <c r="F328" s="82"/>
      <c r="G328" s="82"/>
      <c r="H328" s="82"/>
      <c r="I328" s="82"/>
      <c r="J328" s="82"/>
    </row>
    <row r="329" spans="4:10" ht="14.25">
      <c r="D329" s="82"/>
      <c r="E329" s="82"/>
      <c r="F329" s="82"/>
      <c r="G329" s="82"/>
      <c r="H329" s="82"/>
      <c r="I329" s="82"/>
      <c r="J329" s="82"/>
    </row>
    <row r="330" spans="4:10" ht="14.25">
      <c r="D330" s="82"/>
      <c r="E330" s="82"/>
      <c r="F330" s="82"/>
      <c r="G330" s="82"/>
      <c r="H330" s="82"/>
      <c r="I330" s="82"/>
      <c r="J330" s="82"/>
    </row>
    <row r="331" spans="4:10" ht="14.25">
      <c r="D331" s="82"/>
      <c r="E331" s="82"/>
      <c r="F331" s="82"/>
      <c r="G331" s="82"/>
      <c r="H331" s="82"/>
      <c r="I331" s="82"/>
      <c r="J331" s="82"/>
    </row>
    <row r="332" spans="4:10" ht="14.25">
      <c r="D332" s="82"/>
      <c r="E332" s="82"/>
      <c r="F332" s="82"/>
      <c r="G332" s="82"/>
      <c r="H332" s="82"/>
      <c r="I332" s="82"/>
      <c r="J332" s="82"/>
    </row>
    <row r="333" spans="4:10" ht="14.25">
      <c r="D333" s="82"/>
      <c r="E333" s="82"/>
      <c r="F333" s="82"/>
      <c r="G333" s="82"/>
      <c r="H333" s="82"/>
      <c r="I333" s="82"/>
      <c r="J333" s="82"/>
    </row>
    <row r="334" spans="4:10" ht="14.25">
      <c r="D334" s="82"/>
      <c r="E334" s="82"/>
      <c r="F334" s="82"/>
      <c r="G334" s="82"/>
      <c r="H334" s="82"/>
      <c r="I334" s="82"/>
      <c r="J334" s="82"/>
    </row>
    <row r="335" spans="4:10" ht="14.25">
      <c r="D335" s="82"/>
      <c r="E335" s="82"/>
      <c r="F335" s="82"/>
      <c r="G335" s="82"/>
      <c r="H335" s="82"/>
      <c r="I335" s="82"/>
      <c r="J335" s="82"/>
    </row>
    <row r="336" spans="4:10" ht="14.25">
      <c r="D336" s="82"/>
      <c r="E336" s="82"/>
      <c r="F336" s="82"/>
      <c r="G336" s="82"/>
      <c r="H336" s="82"/>
      <c r="I336" s="82"/>
      <c r="J336" s="82"/>
    </row>
    <row r="337" spans="4:10" ht="14.25">
      <c r="D337" s="82"/>
      <c r="E337" s="82"/>
      <c r="F337" s="82"/>
      <c r="G337" s="82"/>
      <c r="H337" s="82"/>
      <c r="I337" s="82"/>
      <c r="J337" s="82"/>
    </row>
    <row r="338" spans="4:10" ht="14.25">
      <c r="D338" s="82"/>
      <c r="E338" s="82"/>
      <c r="F338" s="82"/>
      <c r="G338" s="82"/>
      <c r="H338" s="82"/>
      <c r="I338" s="82"/>
      <c r="J338" s="82"/>
    </row>
    <row r="339" spans="4:10" ht="14.25">
      <c r="D339" s="82"/>
      <c r="E339" s="82"/>
      <c r="F339" s="82"/>
      <c r="G339" s="82"/>
      <c r="H339" s="82"/>
      <c r="I339" s="82"/>
      <c r="J339" s="82"/>
    </row>
    <row r="340" spans="4:10" ht="14.25">
      <c r="D340" s="82"/>
      <c r="E340" s="82"/>
      <c r="F340" s="82"/>
      <c r="G340" s="82"/>
      <c r="H340" s="82"/>
      <c r="I340" s="82"/>
      <c r="J340" s="82"/>
    </row>
    <row r="341" spans="4:10" ht="14.25">
      <c r="D341" s="82"/>
      <c r="E341" s="82"/>
      <c r="F341" s="82"/>
      <c r="G341" s="82"/>
      <c r="H341" s="82"/>
      <c r="I341" s="82"/>
      <c r="J341" s="82"/>
    </row>
    <row r="342" spans="4:10" ht="14.25">
      <c r="D342" s="82"/>
      <c r="E342" s="82"/>
      <c r="F342" s="82"/>
      <c r="G342" s="82"/>
      <c r="H342" s="82"/>
      <c r="I342" s="82"/>
      <c r="J342" s="82"/>
    </row>
    <row r="343" spans="4:10" ht="14.25">
      <c r="D343" s="82"/>
      <c r="E343" s="82"/>
      <c r="F343" s="82"/>
      <c r="G343" s="82"/>
      <c r="H343" s="82"/>
      <c r="I343" s="82"/>
      <c r="J343" s="82"/>
    </row>
    <row r="344" spans="4:10" ht="14.25">
      <c r="D344" s="82"/>
      <c r="E344" s="82"/>
      <c r="F344" s="82"/>
      <c r="G344" s="82"/>
      <c r="H344" s="82"/>
      <c r="I344" s="82"/>
      <c r="J344" s="82"/>
    </row>
    <row r="345" spans="4:10" ht="14.25">
      <c r="D345" s="82"/>
      <c r="E345" s="82"/>
      <c r="F345" s="82"/>
      <c r="G345" s="82"/>
      <c r="H345" s="82"/>
      <c r="I345" s="82"/>
      <c r="J345" s="82"/>
    </row>
    <row r="346" spans="4:10" ht="14.25">
      <c r="D346" s="82"/>
      <c r="E346" s="82"/>
      <c r="F346" s="82"/>
      <c r="G346" s="82"/>
      <c r="H346" s="82"/>
      <c r="I346" s="82"/>
      <c r="J346" s="82"/>
    </row>
    <row r="347" spans="4:10" ht="14.25">
      <c r="D347" s="82"/>
      <c r="E347" s="82"/>
      <c r="F347" s="82"/>
      <c r="G347" s="82"/>
      <c r="H347" s="82"/>
      <c r="I347" s="82"/>
      <c r="J347" s="82"/>
    </row>
    <row r="348" spans="4:10" ht="14.25">
      <c r="D348" s="82"/>
      <c r="E348" s="82"/>
      <c r="F348" s="82"/>
      <c r="G348" s="82"/>
      <c r="H348" s="82"/>
      <c r="I348" s="82"/>
      <c r="J348" s="82"/>
    </row>
    <row r="349" spans="4:10" ht="14.25">
      <c r="D349" s="82"/>
      <c r="E349" s="82"/>
      <c r="F349" s="82"/>
      <c r="G349" s="82"/>
      <c r="H349" s="82"/>
      <c r="I349" s="82"/>
      <c r="J349" s="82"/>
    </row>
    <row r="350" spans="4:10" ht="14.25">
      <c r="D350" s="82"/>
      <c r="E350" s="82"/>
      <c r="F350" s="82"/>
      <c r="G350" s="82"/>
      <c r="H350" s="82"/>
      <c r="I350" s="82"/>
      <c r="J350" s="82"/>
    </row>
    <row r="351" spans="4:10" ht="14.25">
      <c r="D351" s="82"/>
      <c r="E351" s="82"/>
      <c r="F351" s="82"/>
      <c r="G351" s="82"/>
      <c r="H351" s="82"/>
      <c r="I351" s="82"/>
      <c r="J351" s="82"/>
    </row>
    <row r="352" spans="4:10" ht="14.25">
      <c r="D352" s="82"/>
      <c r="E352" s="82"/>
      <c r="F352" s="82"/>
      <c r="G352" s="82"/>
      <c r="H352" s="82"/>
      <c r="I352" s="82"/>
      <c r="J352" s="82"/>
    </row>
    <row r="353" spans="4:10" ht="14.25">
      <c r="D353" s="82"/>
      <c r="E353" s="82"/>
      <c r="F353" s="82"/>
      <c r="G353" s="82"/>
      <c r="H353" s="82"/>
      <c r="I353" s="82"/>
      <c r="J353" s="82"/>
    </row>
    <row r="354" spans="4:10" ht="14.25">
      <c r="D354" s="82"/>
      <c r="E354" s="82"/>
      <c r="F354" s="82"/>
      <c r="G354" s="82"/>
      <c r="H354" s="82"/>
      <c r="I354" s="82"/>
      <c r="J354" s="82"/>
    </row>
    <row r="355" spans="4:10" ht="14.25">
      <c r="D355" s="82"/>
      <c r="E355" s="82"/>
      <c r="F355" s="82"/>
      <c r="G355" s="82"/>
      <c r="H355" s="82"/>
      <c r="I355" s="82"/>
      <c r="J355" s="82"/>
    </row>
    <row r="356" spans="4:10" ht="14.25">
      <c r="D356" s="82"/>
      <c r="E356" s="82"/>
      <c r="F356" s="82"/>
      <c r="G356" s="82"/>
      <c r="H356" s="82"/>
      <c r="I356" s="82"/>
      <c r="J356" s="82"/>
    </row>
    <row r="357" spans="4:10" ht="14.25">
      <c r="D357" s="82"/>
      <c r="E357" s="82"/>
      <c r="F357" s="82"/>
      <c r="G357" s="82"/>
      <c r="H357" s="82"/>
      <c r="I357" s="82"/>
      <c r="J357" s="82"/>
    </row>
    <row r="358" spans="4:10" ht="14.25">
      <c r="D358" s="82"/>
      <c r="E358" s="82"/>
      <c r="F358" s="82"/>
      <c r="G358" s="82"/>
      <c r="H358" s="82"/>
      <c r="I358" s="82"/>
      <c r="J358" s="82"/>
    </row>
    <row r="359" spans="4:10" ht="14.25">
      <c r="D359" s="82"/>
      <c r="E359" s="82"/>
      <c r="F359" s="82"/>
      <c r="G359" s="82"/>
      <c r="H359" s="82"/>
      <c r="I359" s="82"/>
      <c r="J359" s="82"/>
    </row>
    <row r="360" spans="4:10" ht="14.25">
      <c r="D360" s="82"/>
      <c r="E360" s="82"/>
      <c r="F360" s="82"/>
      <c r="G360" s="82"/>
      <c r="H360" s="82"/>
      <c r="I360" s="82"/>
      <c r="J360" s="82"/>
    </row>
    <row r="361" spans="4:10" ht="14.25">
      <c r="D361" s="82"/>
      <c r="E361" s="82"/>
      <c r="F361" s="82"/>
      <c r="G361" s="82"/>
      <c r="H361" s="82"/>
      <c r="I361" s="82"/>
      <c r="J361" s="82"/>
    </row>
    <row r="362" spans="4:10" ht="14.25">
      <c r="D362" s="82"/>
      <c r="E362" s="82"/>
      <c r="F362" s="82"/>
      <c r="G362" s="82"/>
      <c r="H362" s="82"/>
      <c r="I362" s="82"/>
      <c r="J362" s="82"/>
    </row>
    <row r="363" spans="4:10" ht="14.25">
      <c r="D363" s="82"/>
      <c r="E363" s="82"/>
      <c r="F363" s="82"/>
      <c r="G363" s="82"/>
      <c r="H363" s="82"/>
      <c r="I363" s="82"/>
      <c r="J363" s="82"/>
    </row>
    <row r="364" spans="4:10" ht="14.25">
      <c r="D364" s="82"/>
      <c r="E364" s="82"/>
      <c r="F364" s="82"/>
      <c r="G364" s="82"/>
      <c r="H364" s="82"/>
      <c r="I364" s="82"/>
      <c r="J364" s="82"/>
    </row>
    <row r="365" spans="4:10" ht="14.25">
      <c r="D365" s="82"/>
      <c r="E365" s="82"/>
      <c r="F365" s="82"/>
      <c r="G365" s="82"/>
      <c r="H365" s="82"/>
      <c r="I365" s="82"/>
      <c r="J365" s="82"/>
    </row>
    <row r="366" spans="4:10" ht="14.25">
      <c r="D366" s="82"/>
      <c r="E366" s="82"/>
      <c r="F366" s="82"/>
      <c r="G366" s="82"/>
      <c r="H366" s="82"/>
      <c r="I366" s="82"/>
      <c r="J366" s="82"/>
    </row>
    <row r="367" spans="4:10" ht="14.25">
      <c r="D367" s="82"/>
      <c r="E367" s="82"/>
      <c r="F367" s="82"/>
      <c r="G367" s="82"/>
      <c r="H367" s="82"/>
      <c r="I367" s="82"/>
      <c r="J367" s="82"/>
    </row>
    <row r="368" spans="4:10" ht="14.25">
      <c r="D368" s="82"/>
      <c r="E368" s="82"/>
      <c r="F368" s="82"/>
      <c r="G368" s="82"/>
      <c r="H368" s="82"/>
      <c r="I368" s="82"/>
      <c r="J368" s="82"/>
    </row>
    <row r="369" spans="4:10" ht="14.25">
      <c r="D369" s="82"/>
      <c r="E369" s="82"/>
      <c r="F369" s="82"/>
      <c r="G369" s="82"/>
      <c r="H369" s="82"/>
      <c r="I369" s="82"/>
      <c r="J369" s="82"/>
    </row>
    <row r="370" spans="4:10" ht="14.25">
      <c r="D370" s="82"/>
      <c r="E370" s="82"/>
      <c r="F370" s="82"/>
      <c r="G370" s="82"/>
      <c r="H370" s="82"/>
      <c r="I370" s="82"/>
      <c r="J370" s="82"/>
    </row>
    <row r="371" spans="4:10" ht="14.25">
      <c r="D371" s="82"/>
      <c r="E371" s="82"/>
      <c r="F371" s="82"/>
      <c r="G371" s="82"/>
      <c r="H371" s="82"/>
      <c r="I371" s="82"/>
      <c r="J371" s="82"/>
    </row>
    <row r="372" spans="4:10" ht="14.25">
      <c r="D372" s="82"/>
      <c r="E372" s="82"/>
      <c r="F372" s="82"/>
      <c r="G372" s="82"/>
      <c r="H372" s="82"/>
      <c r="I372" s="82"/>
      <c r="J372" s="82"/>
    </row>
    <row r="373" spans="4:10" ht="14.25">
      <c r="D373" s="82"/>
      <c r="E373" s="82"/>
      <c r="F373" s="82"/>
      <c r="G373" s="82"/>
      <c r="H373" s="82"/>
      <c r="I373" s="82"/>
      <c r="J373" s="82"/>
    </row>
    <row r="374" spans="4:10" ht="14.25">
      <c r="D374" s="82"/>
      <c r="E374" s="82"/>
      <c r="F374" s="82"/>
      <c r="G374" s="82"/>
      <c r="H374" s="82"/>
      <c r="I374" s="82"/>
      <c r="J374" s="82"/>
    </row>
    <row r="375" spans="4:10" ht="14.25">
      <c r="D375" s="82"/>
      <c r="E375" s="82"/>
      <c r="F375" s="82"/>
      <c r="G375" s="82"/>
      <c r="H375" s="82"/>
      <c r="I375" s="82"/>
      <c r="J375" s="82"/>
    </row>
    <row r="376" spans="4:10" ht="14.25">
      <c r="D376" s="82"/>
      <c r="E376" s="82"/>
      <c r="F376" s="82"/>
      <c r="G376" s="82"/>
      <c r="H376" s="82"/>
      <c r="I376" s="82"/>
      <c r="J376" s="82"/>
    </row>
    <row r="377" spans="4:10" ht="14.25">
      <c r="D377" s="82"/>
      <c r="E377" s="82"/>
      <c r="F377" s="82"/>
      <c r="G377" s="82"/>
      <c r="H377" s="82"/>
      <c r="I377" s="82"/>
      <c r="J377" s="82"/>
    </row>
    <row r="378" spans="4:10" ht="14.25">
      <c r="D378" s="82"/>
      <c r="E378" s="82"/>
      <c r="F378" s="82"/>
      <c r="G378" s="82"/>
      <c r="H378" s="82"/>
      <c r="I378" s="82"/>
      <c r="J378" s="82"/>
    </row>
    <row r="379" spans="4:10" ht="14.25">
      <c r="D379" s="82"/>
      <c r="E379" s="82"/>
      <c r="F379" s="82"/>
      <c r="G379" s="82"/>
      <c r="H379" s="82"/>
      <c r="I379" s="82"/>
      <c r="J379" s="82"/>
    </row>
    <row r="380" spans="4:10" ht="14.25">
      <c r="D380" s="82"/>
      <c r="E380" s="82"/>
      <c r="F380" s="82"/>
      <c r="G380" s="82"/>
      <c r="H380" s="82"/>
      <c r="I380" s="82"/>
      <c r="J380" s="82"/>
    </row>
    <row r="381" spans="4:10" ht="14.25">
      <c r="D381" s="82"/>
      <c r="E381" s="82"/>
      <c r="F381" s="82"/>
      <c r="G381" s="82"/>
      <c r="H381" s="82"/>
      <c r="I381" s="82"/>
      <c r="J381" s="82"/>
    </row>
    <row r="382" spans="4:10" ht="14.25">
      <c r="D382" s="82"/>
      <c r="E382" s="82"/>
      <c r="F382" s="82"/>
      <c r="G382" s="82"/>
      <c r="H382" s="82"/>
      <c r="I382" s="82"/>
      <c r="J382" s="82"/>
    </row>
    <row r="383" spans="4:10" ht="14.25">
      <c r="D383" s="82"/>
      <c r="E383" s="82"/>
      <c r="F383" s="82"/>
      <c r="G383" s="82"/>
      <c r="H383" s="82"/>
      <c r="I383" s="82"/>
      <c r="J383" s="82"/>
    </row>
    <row r="384" spans="4:10" ht="14.25">
      <c r="D384" s="82"/>
      <c r="E384" s="82"/>
      <c r="F384" s="82"/>
      <c r="G384" s="82"/>
      <c r="H384" s="82"/>
      <c r="I384" s="82"/>
      <c r="J384" s="82"/>
    </row>
    <row r="385" spans="4:10" ht="14.25">
      <c r="D385" s="82"/>
      <c r="E385" s="82"/>
      <c r="F385" s="82"/>
      <c r="G385" s="82"/>
      <c r="H385" s="82"/>
      <c r="I385" s="82"/>
      <c r="J385" s="82"/>
    </row>
    <row r="386" spans="4:10" ht="14.25">
      <c r="D386" s="82"/>
      <c r="E386" s="82"/>
      <c r="F386" s="82"/>
      <c r="G386" s="82"/>
      <c r="H386" s="82"/>
      <c r="I386" s="82"/>
      <c r="J386" s="82"/>
    </row>
    <row r="387" spans="4:10" ht="14.25">
      <c r="D387" s="82"/>
      <c r="E387" s="82"/>
      <c r="F387" s="82"/>
      <c r="G387" s="82"/>
      <c r="H387" s="82"/>
      <c r="I387" s="82"/>
      <c r="J387" s="82"/>
    </row>
    <row r="388" spans="4:10" ht="14.25">
      <c r="D388" s="82"/>
      <c r="E388" s="82"/>
      <c r="F388" s="82"/>
      <c r="G388" s="82"/>
      <c r="H388" s="82"/>
      <c r="I388" s="82"/>
      <c r="J388" s="82"/>
    </row>
    <row r="389" spans="4:10" ht="14.25">
      <c r="D389" s="82"/>
      <c r="E389" s="82"/>
      <c r="F389" s="82"/>
      <c r="G389" s="82"/>
      <c r="H389" s="82"/>
      <c r="I389" s="82"/>
      <c r="J389" s="82"/>
    </row>
    <row r="390" spans="4:10" ht="14.25">
      <c r="D390" s="82"/>
      <c r="E390" s="82"/>
      <c r="F390" s="82"/>
      <c r="G390" s="82"/>
      <c r="H390" s="82"/>
      <c r="I390" s="82"/>
      <c r="J390" s="82"/>
    </row>
    <row r="391" spans="4:10" ht="14.25">
      <c r="D391" s="82"/>
      <c r="E391" s="82"/>
      <c r="F391" s="82"/>
      <c r="G391" s="82"/>
      <c r="H391" s="82"/>
      <c r="I391" s="82"/>
      <c r="J391" s="82"/>
    </row>
    <row r="392" spans="4:10" ht="14.25">
      <c r="D392" s="82"/>
      <c r="E392" s="82"/>
      <c r="F392" s="82"/>
      <c r="G392" s="82"/>
      <c r="H392" s="82"/>
      <c r="I392" s="82"/>
      <c r="J392" s="82"/>
    </row>
    <row r="393" spans="4:10" ht="14.25">
      <c r="D393" s="82"/>
      <c r="E393" s="82"/>
      <c r="F393" s="82"/>
      <c r="G393" s="82"/>
      <c r="H393" s="82"/>
      <c r="I393" s="82"/>
      <c r="J393" s="82"/>
    </row>
    <row r="394" spans="4:10" ht="14.25">
      <c r="D394" s="82"/>
      <c r="E394" s="82"/>
      <c r="F394" s="82"/>
      <c r="G394" s="82"/>
      <c r="H394" s="82"/>
      <c r="I394" s="82"/>
      <c r="J394" s="82"/>
    </row>
    <row r="395" spans="4:10" ht="14.25">
      <c r="D395" s="82"/>
      <c r="E395" s="82"/>
      <c r="F395" s="82"/>
      <c r="G395" s="82"/>
      <c r="H395" s="82"/>
      <c r="I395" s="82"/>
      <c r="J395" s="82"/>
    </row>
    <row r="396" spans="4:10" ht="14.25">
      <c r="D396" s="82"/>
      <c r="E396" s="82"/>
      <c r="F396" s="82"/>
      <c r="G396" s="82"/>
      <c r="H396" s="82"/>
      <c r="I396" s="82"/>
      <c r="J396" s="82"/>
    </row>
    <row r="397" spans="4:10" ht="14.25">
      <c r="D397" s="82"/>
      <c r="E397" s="82"/>
      <c r="F397" s="82"/>
      <c r="G397" s="82"/>
      <c r="H397" s="82"/>
      <c r="I397" s="82"/>
      <c r="J397" s="82"/>
    </row>
    <row r="398" spans="4:10" ht="14.25">
      <c r="D398" s="82"/>
      <c r="E398" s="82"/>
      <c r="F398" s="82"/>
      <c r="G398" s="82"/>
      <c r="H398" s="82"/>
      <c r="I398" s="82"/>
      <c r="J398" s="82"/>
    </row>
    <row r="399" spans="4:10" ht="14.25">
      <c r="D399" s="82"/>
      <c r="E399" s="82"/>
      <c r="F399" s="82"/>
      <c r="G399" s="82"/>
      <c r="H399" s="82"/>
      <c r="I399" s="82"/>
      <c r="J399" s="82"/>
    </row>
    <row r="400" spans="4:10" ht="14.25">
      <c r="D400" s="82"/>
      <c r="E400" s="82"/>
      <c r="F400" s="82"/>
      <c r="G400" s="82"/>
      <c r="H400" s="82"/>
      <c r="I400" s="82"/>
      <c r="J400" s="82"/>
    </row>
    <row r="401" spans="4:10" ht="14.25">
      <c r="D401" s="82"/>
      <c r="E401" s="82"/>
      <c r="F401" s="82"/>
      <c r="G401" s="82"/>
      <c r="H401" s="82"/>
      <c r="I401" s="82"/>
      <c r="J401" s="82"/>
    </row>
    <row r="402" spans="4:10" ht="14.25">
      <c r="D402" s="82"/>
      <c r="E402" s="82"/>
      <c r="F402" s="82"/>
      <c r="G402" s="82"/>
      <c r="H402" s="82"/>
      <c r="I402" s="82"/>
      <c r="J402" s="82"/>
    </row>
    <row r="403" spans="4:10" ht="14.25">
      <c r="D403" s="82"/>
      <c r="E403" s="82"/>
      <c r="F403" s="82"/>
      <c r="G403" s="82"/>
      <c r="H403" s="82"/>
      <c r="I403" s="82"/>
      <c r="J403" s="82"/>
    </row>
    <row r="404" spans="4:10" ht="14.25">
      <c r="D404" s="82"/>
      <c r="E404" s="82"/>
      <c r="F404" s="82"/>
      <c r="G404" s="82"/>
      <c r="H404" s="82"/>
      <c r="I404" s="82"/>
      <c r="J404" s="82"/>
    </row>
    <row r="405" spans="4:10" ht="14.25">
      <c r="D405" s="82"/>
      <c r="E405" s="82"/>
      <c r="F405" s="82"/>
      <c r="G405" s="82"/>
      <c r="H405" s="82"/>
      <c r="I405" s="82"/>
      <c r="J405" s="82"/>
    </row>
    <row r="406" spans="4:10" ht="14.25">
      <c r="D406" s="82"/>
      <c r="E406" s="82"/>
      <c r="F406" s="82"/>
      <c r="G406" s="82"/>
      <c r="H406" s="82"/>
      <c r="I406" s="82"/>
      <c r="J406" s="82"/>
    </row>
    <row r="407" spans="4:10" ht="14.25">
      <c r="D407" s="82"/>
      <c r="E407" s="82"/>
      <c r="F407" s="82"/>
      <c r="G407" s="82"/>
      <c r="H407" s="82"/>
      <c r="I407" s="82"/>
      <c r="J407" s="82"/>
    </row>
    <row r="408" spans="4:10" ht="14.25">
      <c r="D408" s="82"/>
      <c r="E408" s="82"/>
      <c r="F408" s="82"/>
      <c r="G408" s="82"/>
      <c r="H408" s="82"/>
      <c r="I408" s="82"/>
      <c r="J408" s="82"/>
    </row>
    <row r="409" spans="4:10" ht="14.25">
      <c r="D409" s="82"/>
      <c r="E409" s="82"/>
      <c r="F409" s="82"/>
      <c r="G409" s="82"/>
      <c r="H409" s="82"/>
      <c r="I409" s="82"/>
      <c r="J409" s="82"/>
    </row>
    <row r="410" spans="4:10" ht="14.25">
      <c r="D410" s="82"/>
      <c r="E410" s="82"/>
      <c r="F410" s="82"/>
      <c r="G410" s="82"/>
      <c r="H410" s="82"/>
      <c r="I410" s="82"/>
      <c r="J410" s="82"/>
    </row>
    <row r="411" spans="4:10" ht="14.25">
      <c r="D411" s="82"/>
      <c r="E411" s="82"/>
      <c r="F411" s="82"/>
      <c r="G411" s="82"/>
      <c r="H411" s="82"/>
      <c r="I411" s="82"/>
      <c r="J411" s="82"/>
    </row>
    <row r="412" spans="4:10" ht="14.25">
      <c r="D412" s="82"/>
      <c r="E412" s="82"/>
      <c r="F412" s="82"/>
      <c r="G412" s="82"/>
      <c r="H412" s="82"/>
      <c r="I412" s="82"/>
      <c r="J412" s="82"/>
    </row>
    <row r="413" spans="4:10" ht="14.25">
      <c r="D413" s="82"/>
      <c r="E413" s="82"/>
      <c r="F413" s="82"/>
      <c r="G413" s="82"/>
      <c r="H413" s="82"/>
      <c r="I413" s="82"/>
      <c r="J413" s="82"/>
    </row>
    <row r="414" spans="4:10" ht="14.25">
      <c r="D414" s="82"/>
      <c r="E414" s="82"/>
      <c r="F414" s="82"/>
      <c r="G414" s="82"/>
      <c r="H414" s="82"/>
      <c r="I414" s="82"/>
      <c r="J414" s="82"/>
    </row>
    <row r="415" spans="4:10" ht="14.25">
      <c r="D415" s="82"/>
      <c r="E415" s="82"/>
      <c r="F415" s="82"/>
      <c r="G415" s="82"/>
      <c r="H415" s="82"/>
      <c r="I415" s="82"/>
      <c r="J415" s="82"/>
    </row>
    <row r="416" spans="4:10" ht="14.25">
      <c r="D416" s="82"/>
      <c r="E416" s="82"/>
      <c r="F416" s="82"/>
      <c r="G416" s="82"/>
      <c r="H416" s="82"/>
      <c r="I416" s="82"/>
      <c r="J416" s="82"/>
    </row>
    <row r="417" spans="4:10" ht="14.25">
      <c r="D417" s="82"/>
      <c r="E417" s="82"/>
      <c r="F417" s="82"/>
      <c r="G417" s="82"/>
      <c r="H417" s="82"/>
      <c r="I417" s="82"/>
      <c r="J417" s="82"/>
    </row>
    <row r="418" spans="4:10" ht="14.25">
      <c r="D418" s="82"/>
      <c r="E418" s="82"/>
      <c r="F418" s="82"/>
      <c r="G418" s="82"/>
      <c r="H418" s="82"/>
      <c r="I418" s="82"/>
      <c r="J418" s="82"/>
    </row>
    <row r="419" spans="4:10" ht="14.25">
      <c r="D419" s="82"/>
      <c r="E419" s="82"/>
      <c r="F419" s="82"/>
      <c r="G419" s="82"/>
      <c r="H419" s="82"/>
      <c r="I419" s="82"/>
      <c r="J419" s="82"/>
    </row>
    <row r="420" spans="4:10" ht="14.25">
      <c r="D420" s="82"/>
      <c r="E420" s="82"/>
      <c r="F420" s="82"/>
      <c r="G420" s="82"/>
      <c r="H420" s="82"/>
      <c r="I420" s="82"/>
      <c r="J420" s="82"/>
    </row>
    <row r="421" spans="4:10" ht="14.25">
      <c r="D421" s="82"/>
      <c r="E421" s="82"/>
      <c r="F421" s="82"/>
      <c r="G421" s="82"/>
      <c r="H421" s="82"/>
      <c r="I421" s="82"/>
      <c r="J421" s="82"/>
    </row>
    <row r="422" spans="4:10" ht="14.25">
      <c r="D422" s="82"/>
      <c r="E422" s="82"/>
      <c r="F422" s="82"/>
      <c r="G422" s="82"/>
      <c r="H422" s="82"/>
      <c r="I422" s="82"/>
      <c r="J422" s="82"/>
    </row>
    <row r="423" spans="4:10" ht="15.75" customHeight="1">
      <c r="D423" s="82"/>
      <c r="E423" s="82"/>
      <c r="F423" s="82"/>
      <c r="G423" s="82"/>
      <c r="H423" s="82"/>
      <c r="I423" s="82"/>
      <c r="J423" s="82"/>
    </row>
    <row r="424" spans="4:10" ht="14.25">
      <c r="D424" s="82"/>
      <c r="E424" s="82"/>
      <c r="F424" s="82"/>
      <c r="G424" s="82"/>
      <c r="H424" s="82"/>
      <c r="I424" s="82"/>
      <c r="J424" s="82"/>
    </row>
    <row r="425" spans="4:10" ht="14.25">
      <c r="D425" s="82"/>
      <c r="E425" s="82"/>
      <c r="F425" s="82"/>
      <c r="G425" s="82"/>
      <c r="H425" s="82"/>
      <c r="I425" s="82"/>
      <c r="J425" s="82"/>
    </row>
    <row r="426" spans="4:10" ht="14.25">
      <c r="D426" s="82"/>
      <c r="E426" s="82"/>
      <c r="F426" s="82"/>
      <c r="G426" s="82"/>
      <c r="H426" s="82"/>
      <c r="I426" s="82"/>
      <c r="J426" s="82"/>
    </row>
    <row r="427" spans="4:10" ht="14.25">
      <c r="D427" s="82"/>
      <c r="E427" s="82"/>
      <c r="F427" s="82"/>
      <c r="G427" s="82"/>
      <c r="H427" s="82"/>
      <c r="I427" s="82"/>
      <c r="J427" s="82"/>
    </row>
    <row r="428" spans="4:10" ht="14.25">
      <c r="D428" s="82"/>
      <c r="E428" s="82"/>
      <c r="F428" s="82"/>
      <c r="G428" s="82"/>
      <c r="H428" s="82"/>
      <c r="I428" s="82"/>
      <c r="J428" s="82"/>
    </row>
    <row r="429" spans="4:10" ht="14.25">
      <c r="D429" s="82"/>
      <c r="E429" s="82"/>
      <c r="F429" s="82"/>
      <c r="G429" s="82"/>
      <c r="H429" s="82"/>
      <c r="I429" s="82"/>
      <c r="J429" s="82"/>
    </row>
    <row r="430" spans="4:10" ht="14.25">
      <c r="D430" s="82"/>
      <c r="E430" s="82"/>
      <c r="F430" s="82"/>
      <c r="G430" s="82"/>
      <c r="H430" s="82"/>
      <c r="I430" s="82"/>
      <c r="J430" s="82"/>
    </row>
    <row r="431" spans="4:10" ht="14.25">
      <c r="D431" s="82"/>
      <c r="E431" s="82"/>
      <c r="F431" s="82"/>
      <c r="G431" s="82"/>
      <c r="H431" s="82"/>
      <c r="I431" s="82"/>
      <c r="J431" s="82"/>
    </row>
    <row r="432" spans="4:10" ht="14.25">
      <c r="D432" s="82"/>
      <c r="E432" s="82"/>
      <c r="F432" s="82"/>
      <c r="G432" s="82"/>
      <c r="H432" s="82"/>
      <c r="I432" s="82"/>
      <c r="J432" s="82"/>
    </row>
    <row r="433" spans="4:10" ht="14.25">
      <c r="D433" s="82"/>
      <c r="E433" s="82"/>
      <c r="F433" s="82"/>
      <c r="G433" s="82"/>
      <c r="H433" s="82"/>
      <c r="I433" s="82"/>
      <c r="J433" s="82"/>
    </row>
    <row r="434" spans="4:10" ht="14.25">
      <c r="D434" s="82"/>
      <c r="E434" s="82"/>
      <c r="F434" s="82"/>
      <c r="G434" s="82"/>
      <c r="H434" s="82"/>
      <c r="I434" s="82"/>
      <c r="J434" s="82"/>
    </row>
    <row r="435" spans="4:10" ht="14.25">
      <c r="D435" s="82"/>
      <c r="E435" s="82"/>
      <c r="F435" s="82"/>
      <c r="G435" s="82"/>
      <c r="H435" s="82"/>
      <c r="I435" s="82"/>
      <c r="J435" s="82"/>
    </row>
    <row r="436" spans="4:10" ht="14.25">
      <c r="D436" s="82"/>
      <c r="E436" s="82"/>
      <c r="F436" s="82"/>
      <c r="G436" s="82"/>
      <c r="H436" s="82"/>
      <c r="I436" s="82"/>
      <c r="J436" s="82"/>
    </row>
    <row r="437" spans="4:10" ht="14.25">
      <c r="D437" s="82"/>
      <c r="E437" s="82"/>
      <c r="F437" s="82"/>
      <c r="G437" s="82"/>
      <c r="H437" s="82"/>
      <c r="I437" s="82"/>
      <c r="J437" s="82"/>
    </row>
    <row r="438" spans="4:10" ht="14.25">
      <c r="D438" s="82"/>
      <c r="E438" s="82"/>
      <c r="F438" s="82"/>
      <c r="G438" s="82"/>
      <c r="H438" s="82"/>
      <c r="I438" s="82"/>
      <c r="J438" s="82"/>
    </row>
    <row r="439" spans="4:10" ht="14.25">
      <c r="D439" s="82"/>
      <c r="E439" s="82"/>
      <c r="F439" s="82"/>
      <c r="G439" s="82"/>
      <c r="H439" s="82"/>
      <c r="I439" s="82"/>
      <c r="J439" s="82"/>
    </row>
    <row r="440" spans="4:10" ht="14.25">
      <c r="D440" s="82"/>
      <c r="E440" s="82"/>
      <c r="F440" s="82"/>
      <c r="G440" s="82"/>
      <c r="H440" s="82"/>
      <c r="I440" s="82"/>
      <c r="J440" s="82"/>
    </row>
    <row r="441" spans="4:10" ht="14.25">
      <c r="D441" s="82"/>
      <c r="E441" s="82"/>
      <c r="F441" s="82"/>
      <c r="G441" s="82"/>
      <c r="H441" s="82"/>
      <c r="I441" s="82"/>
      <c r="J441" s="82"/>
    </row>
    <row r="442" spans="4:10" ht="14.25">
      <c r="D442" s="82"/>
      <c r="E442" s="82"/>
      <c r="F442" s="82"/>
      <c r="G442" s="82"/>
      <c r="H442" s="82"/>
      <c r="I442" s="82"/>
      <c r="J442" s="82"/>
    </row>
    <row r="443" spans="4:10" ht="14.25">
      <c r="D443" s="82"/>
      <c r="E443" s="82"/>
      <c r="F443" s="82"/>
      <c r="G443" s="82"/>
      <c r="H443" s="82"/>
      <c r="I443" s="82"/>
      <c r="J443" s="82"/>
    </row>
    <row r="444" spans="4:10" ht="14.25">
      <c r="D444" s="82"/>
      <c r="E444" s="82"/>
      <c r="F444" s="82"/>
      <c r="G444" s="82"/>
      <c r="H444" s="82"/>
      <c r="I444" s="82"/>
      <c r="J444" s="82"/>
    </row>
    <row r="445" spans="4:10" ht="14.25">
      <c r="D445" s="82"/>
      <c r="E445" s="82"/>
      <c r="F445" s="82"/>
      <c r="G445" s="82"/>
      <c r="H445" s="82"/>
      <c r="I445" s="82"/>
      <c r="J445" s="82"/>
    </row>
    <row r="446" spans="4:10" ht="14.25">
      <c r="D446" s="82"/>
      <c r="E446" s="82"/>
      <c r="F446" s="82"/>
      <c r="G446" s="82"/>
      <c r="H446" s="82"/>
      <c r="I446" s="82"/>
      <c r="J446" s="82"/>
    </row>
    <row r="447" spans="4:10" ht="14.25">
      <c r="D447" s="82"/>
      <c r="E447" s="82"/>
      <c r="F447" s="82"/>
      <c r="G447" s="82"/>
      <c r="H447" s="82"/>
      <c r="I447" s="82"/>
      <c r="J447" s="82"/>
    </row>
    <row r="448" spans="4:10" ht="14.25">
      <c r="D448" s="82"/>
      <c r="E448" s="82"/>
      <c r="F448" s="82"/>
      <c r="G448" s="82"/>
      <c r="H448" s="82"/>
      <c r="I448" s="82"/>
      <c r="J448" s="82"/>
    </row>
    <row r="449" spans="4:10" ht="14.25">
      <c r="D449" s="82"/>
      <c r="E449" s="82"/>
      <c r="F449" s="82"/>
      <c r="G449" s="82"/>
      <c r="H449" s="82"/>
      <c r="I449" s="82"/>
      <c r="J449" s="82"/>
    </row>
    <row r="450" spans="4:10" ht="14.25">
      <c r="D450" s="82"/>
      <c r="E450" s="82"/>
      <c r="F450" s="82"/>
      <c r="G450" s="82"/>
      <c r="H450" s="82"/>
      <c r="I450" s="82"/>
      <c r="J450" s="82"/>
    </row>
    <row r="451" spans="4:10" ht="14.25">
      <c r="D451" s="82"/>
      <c r="E451" s="82"/>
      <c r="F451" s="82"/>
      <c r="G451" s="82"/>
      <c r="H451" s="82"/>
      <c r="I451" s="82"/>
      <c r="J451" s="82"/>
    </row>
    <row r="452" spans="4:10" ht="14.25">
      <c r="D452" s="82"/>
      <c r="E452" s="82"/>
      <c r="F452" s="82"/>
      <c r="G452" s="82"/>
      <c r="H452" s="82"/>
      <c r="I452" s="82"/>
      <c r="J452" s="82"/>
    </row>
    <row r="453" spans="4:10" ht="14.25">
      <c r="D453" s="82"/>
      <c r="E453" s="82"/>
      <c r="F453" s="82"/>
      <c r="G453" s="82"/>
      <c r="H453" s="82"/>
      <c r="I453" s="82"/>
      <c r="J453" s="82"/>
    </row>
    <row r="454" spans="4:10" ht="14.25">
      <c r="D454" s="82"/>
      <c r="E454" s="82"/>
      <c r="F454" s="82"/>
      <c r="G454" s="82"/>
      <c r="H454" s="82"/>
      <c r="I454" s="82"/>
      <c r="J454" s="82"/>
    </row>
    <row r="455" spans="4:10" ht="14.25">
      <c r="D455" s="82"/>
      <c r="E455" s="82"/>
      <c r="F455" s="82"/>
      <c r="G455" s="82"/>
      <c r="H455" s="82"/>
      <c r="I455" s="82"/>
      <c r="J455" s="82"/>
    </row>
    <row r="456" spans="4:10" ht="14.25">
      <c r="D456" s="82"/>
      <c r="E456" s="82"/>
      <c r="F456" s="82"/>
      <c r="G456" s="82"/>
      <c r="H456" s="82"/>
      <c r="I456" s="82"/>
      <c r="J456" s="82"/>
    </row>
  </sheetData>
  <sheetProtection/>
  <mergeCells count="3">
    <mergeCell ref="D1:J1"/>
    <mergeCell ref="D2:J2"/>
    <mergeCell ref="E25:I25"/>
  </mergeCells>
  <printOptions horizontalCentered="1"/>
  <pageMargins left="0.7" right="0.7" top="0.75" bottom="0.75" header="0.3" footer="0.3"/>
  <pageSetup fitToHeight="0" fitToWidth="1" horizontalDpi="600" verticalDpi="600" orientation="portrait" paperSize="9" scale="90" r:id="rId1"/>
  <rowBreaks count="4" manualBreakCount="4">
    <brk id="125" min="3" max="13" man="1"/>
    <brk id="321" min="3" max="13" man="1"/>
    <brk id="386" min="3" max="13" man="1"/>
    <brk id="442" min="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J123"/>
  <sheetViews>
    <sheetView view="pageBreakPreview" zoomScaleSheetLayoutView="100" zoomScalePageLayoutView="0" workbookViewId="0" topLeftCell="A1">
      <selection activeCell="L30" sqref="L30"/>
    </sheetView>
  </sheetViews>
  <sheetFormatPr defaultColWidth="8.796875" defaultRowHeight="14.25"/>
  <cols>
    <col min="1" max="3" width="2" style="17" customWidth="1"/>
    <col min="4" max="4" width="5.09765625" style="54" customWidth="1"/>
    <col min="5" max="5" width="9.09765625" style="54" customWidth="1"/>
    <col min="6" max="6" width="40.59765625" style="76" customWidth="1"/>
    <col min="7" max="7" width="6.09765625" style="77" customWidth="1"/>
    <col min="8" max="8" width="7.59765625" style="54" customWidth="1"/>
    <col min="9" max="9" width="9.59765625" style="77" customWidth="1"/>
    <col min="10" max="10" width="10.59765625" style="77" customWidth="1"/>
    <col min="11" max="16384" width="9" style="17" customWidth="1"/>
  </cols>
  <sheetData>
    <row r="1" spans="4:10" ht="39.75" customHeight="1">
      <c r="D1" s="139" t="s">
        <v>550</v>
      </c>
      <c r="E1" s="139"/>
      <c r="F1" s="139"/>
      <c r="G1" s="139"/>
      <c r="H1" s="139"/>
      <c r="I1" s="139"/>
      <c r="J1" s="139"/>
    </row>
    <row r="2" spans="4:10" ht="39" customHeight="1">
      <c r="D2" s="140" t="s">
        <v>355</v>
      </c>
      <c r="E2" s="140"/>
      <c r="F2" s="140"/>
      <c r="G2" s="140"/>
      <c r="H2" s="140"/>
      <c r="I2" s="140"/>
      <c r="J2" s="140"/>
    </row>
    <row r="3" spans="4:10" ht="14.25">
      <c r="D3" s="22"/>
      <c r="E3" s="22"/>
      <c r="F3" s="57"/>
      <c r="G3" s="58"/>
      <c r="H3" s="22"/>
      <c r="I3" s="58"/>
      <c r="J3" s="84"/>
    </row>
    <row r="4" spans="4:10" ht="22.5">
      <c r="D4" s="27" t="s">
        <v>0</v>
      </c>
      <c r="E4" s="27" t="s">
        <v>49</v>
      </c>
      <c r="F4" s="27" t="s">
        <v>1</v>
      </c>
      <c r="G4" s="28" t="s">
        <v>23</v>
      </c>
      <c r="H4" s="28" t="s">
        <v>2</v>
      </c>
      <c r="I4" s="27" t="s">
        <v>15</v>
      </c>
      <c r="J4" s="27" t="s">
        <v>79</v>
      </c>
    </row>
    <row r="5" spans="4:10" ht="22.5">
      <c r="D5" s="30">
        <v>1</v>
      </c>
      <c r="E5" s="30" t="s">
        <v>536</v>
      </c>
      <c r="F5" s="34" t="s">
        <v>541</v>
      </c>
      <c r="G5" s="35" t="s">
        <v>6</v>
      </c>
      <c r="H5" s="35">
        <v>76</v>
      </c>
      <c r="I5" s="56"/>
      <c r="J5" s="36">
        <f>ROUND(I5*H5,2)</f>
        <v>0</v>
      </c>
    </row>
    <row r="6" spans="4:10" ht="12.75" customHeight="1">
      <c r="D6" s="30">
        <v>2</v>
      </c>
      <c r="E6" s="30" t="s">
        <v>536</v>
      </c>
      <c r="F6" s="34" t="s">
        <v>545</v>
      </c>
      <c r="G6" s="35" t="s">
        <v>6</v>
      </c>
      <c r="H6" s="35">
        <v>78</v>
      </c>
      <c r="I6" s="56"/>
      <c r="J6" s="36">
        <f>ROUND(I6*H6,2)</f>
        <v>0</v>
      </c>
    </row>
    <row r="7" spans="4:10" ht="14.25" customHeight="1">
      <c r="D7" s="30">
        <v>3</v>
      </c>
      <c r="E7" s="30" t="s">
        <v>536</v>
      </c>
      <c r="F7" s="34" t="s">
        <v>546</v>
      </c>
      <c r="G7" s="35" t="s">
        <v>6</v>
      </c>
      <c r="H7" s="35">
        <v>78</v>
      </c>
      <c r="I7" s="56"/>
      <c r="J7" s="36">
        <f>ROUND(I7*H7,2)</f>
        <v>0</v>
      </c>
    </row>
    <row r="8" spans="4:10" ht="12.75">
      <c r="D8" s="30">
        <v>4</v>
      </c>
      <c r="E8" s="30" t="s">
        <v>536</v>
      </c>
      <c r="F8" s="34" t="s">
        <v>545</v>
      </c>
      <c r="G8" s="35" t="s">
        <v>6</v>
      </c>
      <c r="H8" s="35">
        <v>120</v>
      </c>
      <c r="I8" s="56"/>
      <c r="J8" s="36">
        <f>ROUND(I8*H8,2)</f>
        <v>0</v>
      </c>
    </row>
    <row r="9" spans="4:10" ht="12.75" customHeight="1">
      <c r="D9" s="30">
        <v>5</v>
      </c>
      <c r="E9" s="30" t="s">
        <v>536</v>
      </c>
      <c r="F9" s="34" t="s">
        <v>546</v>
      </c>
      <c r="G9" s="35" t="s">
        <v>6</v>
      </c>
      <c r="H9" s="35">
        <v>120</v>
      </c>
      <c r="I9" s="56"/>
      <c r="J9" s="36">
        <f>ROUND(I9*H9,2)</f>
        <v>0</v>
      </c>
    </row>
    <row r="10" spans="4:10" ht="12.75">
      <c r="D10" s="85"/>
      <c r="E10" s="148" t="s">
        <v>542</v>
      </c>
      <c r="F10" s="148"/>
      <c r="G10" s="148"/>
      <c r="H10" s="148"/>
      <c r="I10" s="148"/>
      <c r="J10" s="31">
        <f>SUM(J5:J9)</f>
        <v>0</v>
      </c>
    </row>
    <row r="11" spans="4:10" ht="14.25">
      <c r="D11" s="82"/>
      <c r="E11" s="82"/>
      <c r="F11" s="82"/>
      <c r="G11" s="82"/>
      <c r="H11" s="82"/>
      <c r="I11" s="82"/>
      <c r="J11" s="82"/>
    </row>
    <row r="12" spans="4:10" ht="14.25">
      <c r="D12" s="82"/>
      <c r="E12" s="82"/>
      <c r="F12" s="82"/>
      <c r="G12" s="82"/>
      <c r="H12" s="82"/>
      <c r="I12" s="82"/>
      <c r="J12" s="82"/>
    </row>
    <row r="13" spans="4:10" ht="14.25">
      <c r="D13" s="82"/>
      <c r="E13" s="82"/>
      <c r="F13" s="82"/>
      <c r="G13" s="82"/>
      <c r="H13" s="82"/>
      <c r="I13" s="82"/>
      <c r="J13" s="82"/>
    </row>
    <row r="14" spans="4:10" ht="12.75" customHeight="1">
      <c r="D14" s="82"/>
      <c r="E14" s="82"/>
      <c r="F14" s="82"/>
      <c r="G14" s="82"/>
      <c r="H14" s="82"/>
      <c r="I14" s="82"/>
      <c r="J14" s="82"/>
    </row>
    <row r="15" spans="4:10" ht="12.75" customHeight="1">
      <c r="D15" s="82"/>
      <c r="E15" s="82"/>
      <c r="F15" s="82"/>
      <c r="G15" s="82"/>
      <c r="H15" s="82"/>
      <c r="I15" s="82"/>
      <c r="J15" s="82"/>
    </row>
    <row r="16" spans="4:10" ht="12.75" customHeight="1">
      <c r="D16" s="82"/>
      <c r="E16" s="82"/>
      <c r="F16" s="82"/>
      <c r="G16" s="82"/>
      <c r="H16" s="82"/>
      <c r="I16" s="82"/>
      <c r="J16" s="82"/>
    </row>
    <row r="17" spans="4:10" ht="12.75" customHeight="1">
      <c r="D17" s="82"/>
      <c r="E17" s="82"/>
      <c r="F17" s="82"/>
      <c r="G17" s="82"/>
      <c r="H17" s="82"/>
      <c r="I17" s="82"/>
      <c r="J17" s="82"/>
    </row>
    <row r="18" spans="4:10" ht="14.25">
      <c r="D18" s="82"/>
      <c r="E18" s="82"/>
      <c r="F18" s="82"/>
      <c r="G18" s="82"/>
      <c r="H18" s="82"/>
      <c r="I18" s="82"/>
      <c r="J18" s="82"/>
    </row>
    <row r="19" spans="4:10" ht="14.25">
      <c r="D19" s="82"/>
      <c r="E19" s="82"/>
      <c r="F19" s="82"/>
      <c r="G19" s="82"/>
      <c r="H19" s="82"/>
      <c r="I19" s="82"/>
      <c r="J19" s="82"/>
    </row>
    <row r="20" spans="4:10" ht="14.25">
      <c r="D20" s="82"/>
      <c r="E20" s="82"/>
      <c r="F20" s="82"/>
      <c r="G20" s="82"/>
      <c r="H20" s="82"/>
      <c r="I20" s="82"/>
      <c r="J20" s="82"/>
    </row>
    <row r="21" spans="4:10" ht="14.25">
      <c r="D21" s="82"/>
      <c r="E21" s="82"/>
      <c r="F21" s="82"/>
      <c r="G21" s="82"/>
      <c r="H21" s="82"/>
      <c r="I21" s="82"/>
      <c r="J21" s="82"/>
    </row>
    <row r="22" spans="4:10" ht="12.75" customHeight="1">
      <c r="D22" s="82"/>
      <c r="E22" s="82"/>
      <c r="F22" s="82"/>
      <c r="G22" s="82"/>
      <c r="H22" s="82"/>
      <c r="I22" s="82"/>
      <c r="J22" s="82"/>
    </row>
    <row r="23" spans="4:10" ht="12.75" customHeight="1">
      <c r="D23" s="82"/>
      <c r="E23" s="82"/>
      <c r="F23" s="82"/>
      <c r="G23" s="82"/>
      <c r="H23" s="82"/>
      <c r="I23" s="82"/>
      <c r="J23" s="82"/>
    </row>
    <row r="24" spans="4:10" ht="12.75" customHeight="1">
      <c r="D24" s="82"/>
      <c r="E24" s="82"/>
      <c r="F24" s="82"/>
      <c r="G24" s="82"/>
      <c r="H24" s="82"/>
      <c r="I24" s="82"/>
      <c r="J24" s="82"/>
    </row>
    <row r="25" spans="4:10" ht="12.75" customHeight="1">
      <c r="D25" s="82"/>
      <c r="E25" s="82"/>
      <c r="F25" s="82"/>
      <c r="G25" s="82"/>
      <c r="H25" s="82"/>
      <c r="I25" s="82"/>
      <c r="J25" s="82"/>
    </row>
    <row r="26" spans="4:10" ht="14.25">
      <c r="D26" s="82"/>
      <c r="E26" s="82"/>
      <c r="F26" s="82"/>
      <c r="G26" s="82"/>
      <c r="H26" s="82"/>
      <c r="I26" s="82"/>
      <c r="J26" s="82"/>
    </row>
    <row r="27" spans="4:10" ht="14.25">
      <c r="D27" s="82"/>
      <c r="E27" s="82"/>
      <c r="F27" s="82"/>
      <c r="G27" s="82"/>
      <c r="H27" s="82"/>
      <c r="I27" s="82"/>
      <c r="J27" s="82"/>
    </row>
    <row r="28" spans="4:10" ht="14.25">
      <c r="D28" s="82"/>
      <c r="E28" s="82"/>
      <c r="F28" s="82"/>
      <c r="G28" s="82"/>
      <c r="H28" s="82"/>
      <c r="I28" s="82"/>
      <c r="J28" s="82"/>
    </row>
    <row r="29" spans="4:10" ht="14.25">
      <c r="D29" s="82"/>
      <c r="E29" s="82"/>
      <c r="F29" s="82"/>
      <c r="G29" s="82"/>
      <c r="H29" s="82"/>
      <c r="I29" s="82"/>
      <c r="J29" s="82"/>
    </row>
    <row r="30" spans="4:10" ht="12.75" customHeight="1">
      <c r="D30" s="82"/>
      <c r="E30" s="82"/>
      <c r="F30" s="82"/>
      <c r="G30" s="82"/>
      <c r="H30" s="82"/>
      <c r="I30" s="82"/>
      <c r="J30" s="82"/>
    </row>
    <row r="31" spans="4:10" ht="12.75" customHeight="1">
      <c r="D31" s="82"/>
      <c r="E31" s="82"/>
      <c r="F31" s="82"/>
      <c r="G31" s="82"/>
      <c r="H31" s="82"/>
      <c r="I31" s="82"/>
      <c r="J31" s="82"/>
    </row>
    <row r="32" spans="4:10" ht="12.75" customHeight="1">
      <c r="D32" s="82"/>
      <c r="E32" s="82"/>
      <c r="F32" s="82"/>
      <c r="G32" s="82"/>
      <c r="H32" s="82"/>
      <c r="I32" s="82"/>
      <c r="J32" s="82"/>
    </row>
    <row r="33" spans="4:10" ht="14.25">
      <c r="D33" s="82"/>
      <c r="E33" s="82"/>
      <c r="F33" s="82"/>
      <c r="G33" s="82"/>
      <c r="H33" s="82"/>
      <c r="I33" s="82"/>
      <c r="J33" s="82"/>
    </row>
    <row r="34" spans="4:10" ht="14.25">
      <c r="D34" s="82"/>
      <c r="E34" s="82"/>
      <c r="F34" s="82"/>
      <c r="G34" s="82"/>
      <c r="H34" s="82"/>
      <c r="I34" s="82"/>
      <c r="J34" s="82"/>
    </row>
    <row r="35" spans="4:10" ht="14.25">
      <c r="D35" s="82"/>
      <c r="E35" s="82"/>
      <c r="F35" s="82"/>
      <c r="G35" s="82"/>
      <c r="H35" s="82"/>
      <c r="I35" s="82"/>
      <c r="J35" s="82"/>
    </row>
    <row r="36" spans="4:10" ht="14.25">
      <c r="D36" s="82"/>
      <c r="E36" s="82"/>
      <c r="F36" s="82"/>
      <c r="G36" s="82"/>
      <c r="H36" s="82"/>
      <c r="I36" s="82"/>
      <c r="J36" s="82"/>
    </row>
    <row r="37" spans="4:10" ht="14.25">
      <c r="D37" s="82"/>
      <c r="E37" s="82"/>
      <c r="F37" s="82"/>
      <c r="G37" s="82"/>
      <c r="H37" s="82"/>
      <c r="I37" s="82"/>
      <c r="J37" s="82"/>
    </row>
    <row r="38" spans="4:10" ht="12.75" customHeight="1">
      <c r="D38" s="82"/>
      <c r="E38" s="82"/>
      <c r="F38" s="82"/>
      <c r="G38" s="82"/>
      <c r="H38" s="82"/>
      <c r="I38" s="82"/>
      <c r="J38" s="82"/>
    </row>
    <row r="39" spans="4:10" ht="12.75" customHeight="1">
      <c r="D39" s="82"/>
      <c r="E39" s="82"/>
      <c r="F39" s="82"/>
      <c r="G39" s="82"/>
      <c r="H39" s="82"/>
      <c r="I39" s="82"/>
      <c r="J39" s="82"/>
    </row>
    <row r="40" spans="4:10" ht="12.75" customHeight="1">
      <c r="D40" s="82"/>
      <c r="E40" s="82"/>
      <c r="F40" s="82"/>
      <c r="G40" s="82"/>
      <c r="H40" s="82"/>
      <c r="I40" s="82"/>
      <c r="J40" s="82"/>
    </row>
    <row r="41" spans="4:10" ht="12.75" customHeight="1">
      <c r="D41" s="82"/>
      <c r="E41" s="82"/>
      <c r="F41" s="82"/>
      <c r="G41" s="82"/>
      <c r="H41" s="82"/>
      <c r="I41" s="82"/>
      <c r="J41" s="82"/>
    </row>
    <row r="42" spans="4:10" ht="14.25">
      <c r="D42" s="82"/>
      <c r="E42" s="82"/>
      <c r="F42" s="82"/>
      <c r="G42" s="82"/>
      <c r="H42" s="82"/>
      <c r="I42" s="82"/>
      <c r="J42" s="82"/>
    </row>
    <row r="43" spans="4:10" ht="14.25">
      <c r="D43" s="82"/>
      <c r="E43" s="82"/>
      <c r="F43" s="82"/>
      <c r="G43" s="82"/>
      <c r="H43" s="82"/>
      <c r="I43" s="82"/>
      <c r="J43" s="82"/>
    </row>
    <row r="44" spans="4:10" ht="14.25">
      <c r="D44" s="82"/>
      <c r="E44" s="82"/>
      <c r="F44" s="82"/>
      <c r="G44" s="82"/>
      <c r="H44" s="82"/>
      <c r="I44" s="82"/>
      <c r="J44" s="82"/>
    </row>
    <row r="45" spans="4:10" ht="14.25">
      <c r="D45" s="82"/>
      <c r="E45" s="82"/>
      <c r="F45" s="82"/>
      <c r="G45" s="82"/>
      <c r="H45" s="82"/>
      <c r="I45" s="82"/>
      <c r="J45" s="82"/>
    </row>
    <row r="46" spans="4:10" ht="14.25">
      <c r="D46" s="82"/>
      <c r="E46" s="82"/>
      <c r="F46" s="82"/>
      <c r="G46" s="82"/>
      <c r="H46" s="82"/>
      <c r="I46" s="82"/>
      <c r="J46" s="82"/>
    </row>
    <row r="47" spans="4:10" ht="14.25">
      <c r="D47" s="82"/>
      <c r="E47" s="82"/>
      <c r="F47" s="82"/>
      <c r="G47" s="82"/>
      <c r="H47" s="82"/>
      <c r="I47" s="82"/>
      <c r="J47" s="82"/>
    </row>
    <row r="48" spans="4:10" ht="14.25">
      <c r="D48" s="82"/>
      <c r="E48" s="82"/>
      <c r="F48" s="82"/>
      <c r="G48" s="82"/>
      <c r="H48" s="82"/>
      <c r="I48" s="82"/>
      <c r="J48" s="82"/>
    </row>
    <row r="49" spans="4:10" ht="12.75" customHeight="1">
      <c r="D49" s="82"/>
      <c r="E49" s="82"/>
      <c r="F49" s="82"/>
      <c r="G49" s="82"/>
      <c r="H49" s="82"/>
      <c r="I49" s="82"/>
      <c r="J49" s="82"/>
    </row>
    <row r="50" spans="4:10" ht="12.75" customHeight="1">
      <c r="D50" s="82"/>
      <c r="E50" s="82"/>
      <c r="F50" s="82"/>
      <c r="G50" s="82"/>
      <c r="H50" s="82"/>
      <c r="I50" s="82"/>
      <c r="J50" s="82"/>
    </row>
    <row r="51" spans="4:10" ht="12.75" customHeight="1">
      <c r="D51" s="82"/>
      <c r="E51" s="82"/>
      <c r="F51" s="82"/>
      <c r="G51" s="82"/>
      <c r="H51" s="82"/>
      <c r="I51" s="82"/>
      <c r="J51" s="82"/>
    </row>
    <row r="52" spans="4:10" ht="12.75" customHeight="1">
      <c r="D52" s="82"/>
      <c r="E52" s="82"/>
      <c r="F52" s="82"/>
      <c r="G52" s="82"/>
      <c r="H52" s="82"/>
      <c r="I52" s="82"/>
      <c r="J52" s="82"/>
    </row>
    <row r="53" spans="4:10" ht="12.75" customHeight="1">
      <c r="D53" s="82"/>
      <c r="E53" s="82"/>
      <c r="F53" s="82"/>
      <c r="G53" s="82"/>
      <c r="H53" s="82"/>
      <c r="I53" s="82"/>
      <c r="J53" s="82"/>
    </row>
    <row r="54" spans="4:10" ht="14.25">
      <c r="D54" s="82"/>
      <c r="E54" s="82"/>
      <c r="F54" s="82"/>
      <c r="G54" s="82"/>
      <c r="H54" s="82"/>
      <c r="I54" s="82"/>
      <c r="J54" s="82"/>
    </row>
    <row r="55" spans="4:10" ht="15.75" customHeight="1">
      <c r="D55" s="82"/>
      <c r="E55" s="82"/>
      <c r="F55" s="82"/>
      <c r="G55" s="82"/>
      <c r="H55" s="82"/>
      <c r="I55" s="82"/>
      <c r="J55" s="82"/>
    </row>
    <row r="56" spans="4:10" ht="12.75" customHeight="1">
      <c r="D56" s="82"/>
      <c r="E56" s="82"/>
      <c r="F56" s="82"/>
      <c r="G56" s="82"/>
      <c r="H56" s="82"/>
      <c r="I56" s="82"/>
      <c r="J56" s="82"/>
    </row>
    <row r="57" spans="4:10" ht="12.75" customHeight="1">
      <c r="D57" s="82"/>
      <c r="E57" s="82"/>
      <c r="F57" s="82"/>
      <c r="G57" s="82"/>
      <c r="H57" s="82"/>
      <c r="I57" s="82"/>
      <c r="J57" s="82"/>
    </row>
    <row r="58" spans="4:10" ht="12.75" customHeight="1">
      <c r="D58" s="82"/>
      <c r="E58" s="82"/>
      <c r="F58" s="82"/>
      <c r="G58" s="82"/>
      <c r="H58" s="82"/>
      <c r="I58" s="82"/>
      <c r="J58" s="82"/>
    </row>
    <row r="59" spans="4:10" ht="14.25">
      <c r="D59" s="82"/>
      <c r="E59" s="82"/>
      <c r="F59" s="82"/>
      <c r="G59" s="82"/>
      <c r="H59" s="82"/>
      <c r="I59" s="82"/>
      <c r="J59" s="82"/>
    </row>
    <row r="60" spans="4:10" ht="14.25">
      <c r="D60" s="82"/>
      <c r="E60" s="82"/>
      <c r="F60" s="82"/>
      <c r="G60" s="82"/>
      <c r="H60" s="82"/>
      <c r="I60" s="82"/>
      <c r="J60" s="82"/>
    </row>
    <row r="61" spans="4:10" ht="14.25">
      <c r="D61" s="82"/>
      <c r="E61" s="82"/>
      <c r="F61" s="82"/>
      <c r="G61" s="82"/>
      <c r="H61" s="82"/>
      <c r="I61" s="82"/>
      <c r="J61" s="82"/>
    </row>
    <row r="62" spans="4:10" ht="14.25">
      <c r="D62" s="82"/>
      <c r="E62" s="82"/>
      <c r="F62" s="82"/>
      <c r="G62" s="82"/>
      <c r="H62" s="82"/>
      <c r="I62" s="82"/>
      <c r="J62" s="82"/>
    </row>
    <row r="63" spans="4:10" ht="14.25">
      <c r="D63" s="82"/>
      <c r="E63" s="82"/>
      <c r="F63" s="82"/>
      <c r="G63" s="82"/>
      <c r="H63" s="82"/>
      <c r="I63" s="82"/>
      <c r="J63" s="82"/>
    </row>
    <row r="64" spans="4:10" ht="14.25">
      <c r="D64" s="82"/>
      <c r="E64" s="82"/>
      <c r="F64" s="82"/>
      <c r="G64" s="82"/>
      <c r="H64" s="82"/>
      <c r="I64" s="82"/>
      <c r="J64" s="82"/>
    </row>
    <row r="65" spans="4:10" ht="14.25">
      <c r="D65" s="82"/>
      <c r="E65" s="82"/>
      <c r="F65" s="82"/>
      <c r="G65" s="82"/>
      <c r="H65" s="82"/>
      <c r="I65" s="82"/>
      <c r="J65" s="82"/>
    </row>
    <row r="66" spans="4:10" ht="14.25">
      <c r="D66" s="82"/>
      <c r="E66" s="82"/>
      <c r="F66" s="82"/>
      <c r="G66" s="82"/>
      <c r="H66" s="82"/>
      <c r="I66" s="82"/>
      <c r="J66" s="82"/>
    </row>
    <row r="67" spans="4:10" ht="14.25">
      <c r="D67" s="82"/>
      <c r="E67" s="82"/>
      <c r="F67" s="82"/>
      <c r="G67" s="82"/>
      <c r="H67" s="82"/>
      <c r="I67" s="82"/>
      <c r="J67" s="82"/>
    </row>
    <row r="68" spans="4:10" ht="12.75" customHeight="1">
      <c r="D68" s="82"/>
      <c r="E68" s="82"/>
      <c r="F68" s="82"/>
      <c r="G68" s="82"/>
      <c r="H68" s="82"/>
      <c r="I68" s="82"/>
      <c r="J68" s="82"/>
    </row>
    <row r="69" spans="4:10" ht="12.75" customHeight="1">
      <c r="D69" s="82"/>
      <c r="E69" s="82"/>
      <c r="F69" s="82"/>
      <c r="G69" s="82"/>
      <c r="H69" s="82"/>
      <c r="I69" s="82"/>
      <c r="J69" s="82"/>
    </row>
    <row r="70" spans="4:10" ht="12.75" customHeight="1">
      <c r="D70" s="82"/>
      <c r="E70" s="82"/>
      <c r="F70" s="82"/>
      <c r="G70" s="82"/>
      <c r="H70" s="82"/>
      <c r="I70" s="82"/>
      <c r="J70" s="82"/>
    </row>
    <row r="71" spans="4:10" ht="14.25">
      <c r="D71" s="82"/>
      <c r="E71" s="82"/>
      <c r="F71" s="82"/>
      <c r="G71" s="82"/>
      <c r="H71" s="82"/>
      <c r="I71" s="82"/>
      <c r="J71" s="82"/>
    </row>
    <row r="72" spans="4:10" ht="14.25">
      <c r="D72" s="82"/>
      <c r="E72" s="82"/>
      <c r="F72" s="82"/>
      <c r="G72" s="82"/>
      <c r="H72" s="82"/>
      <c r="I72" s="82"/>
      <c r="J72" s="82"/>
    </row>
    <row r="73" spans="4:10" ht="14.25">
      <c r="D73" s="82"/>
      <c r="E73" s="82"/>
      <c r="F73" s="82"/>
      <c r="G73" s="82"/>
      <c r="H73" s="82"/>
      <c r="I73" s="82"/>
      <c r="J73" s="82"/>
    </row>
    <row r="74" spans="4:10" ht="14.25">
      <c r="D74" s="82"/>
      <c r="E74" s="82"/>
      <c r="F74" s="82"/>
      <c r="G74" s="82"/>
      <c r="H74" s="82"/>
      <c r="I74" s="82"/>
      <c r="J74" s="82"/>
    </row>
    <row r="75" spans="4:10" ht="14.25">
      <c r="D75" s="82"/>
      <c r="E75" s="82"/>
      <c r="F75" s="82"/>
      <c r="G75" s="82"/>
      <c r="H75" s="82"/>
      <c r="I75" s="82"/>
      <c r="J75" s="82"/>
    </row>
    <row r="76" spans="4:10" ht="14.25">
      <c r="D76" s="82"/>
      <c r="E76" s="82"/>
      <c r="F76" s="82"/>
      <c r="G76" s="82"/>
      <c r="H76" s="82"/>
      <c r="I76" s="82"/>
      <c r="J76" s="82"/>
    </row>
    <row r="77" spans="4:10" ht="14.25">
      <c r="D77" s="82"/>
      <c r="E77" s="82"/>
      <c r="F77" s="82"/>
      <c r="G77" s="82"/>
      <c r="H77" s="82"/>
      <c r="I77" s="82"/>
      <c r="J77" s="82"/>
    </row>
    <row r="78" spans="4:10" ht="12.75" customHeight="1">
      <c r="D78" s="82"/>
      <c r="E78" s="82"/>
      <c r="F78" s="82"/>
      <c r="G78" s="82"/>
      <c r="H78" s="82"/>
      <c r="I78" s="82"/>
      <c r="J78" s="82"/>
    </row>
    <row r="79" spans="4:10" ht="12.75" customHeight="1">
      <c r="D79" s="82"/>
      <c r="E79" s="82"/>
      <c r="F79" s="82"/>
      <c r="G79" s="82"/>
      <c r="H79" s="82"/>
      <c r="I79" s="82"/>
      <c r="J79" s="82"/>
    </row>
    <row r="80" spans="4:10" ht="12.75" customHeight="1">
      <c r="D80" s="82"/>
      <c r="E80" s="82"/>
      <c r="F80" s="82"/>
      <c r="G80" s="82"/>
      <c r="H80" s="82"/>
      <c r="I80" s="82"/>
      <c r="J80" s="82"/>
    </row>
    <row r="81" spans="4:10" ht="14.25">
      <c r="D81" s="82"/>
      <c r="E81" s="82"/>
      <c r="F81" s="82"/>
      <c r="G81" s="82"/>
      <c r="H81" s="82"/>
      <c r="I81" s="82"/>
      <c r="J81" s="82"/>
    </row>
    <row r="82" spans="4:10" ht="14.25">
      <c r="D82" s="82"/>
      <c r="E82" s="82"/>
      <c r="F82" s="82"/>
      <c r="G82" s="82"/>
      <c r="H82" s="82"/>
      <c r="I82" s="82"/>
      <c r="J82" s="82"/>
    </row>
    <row r="83" spans="4:10" ht="14.25">
      <c r="D83" s="82"/>
      <c r="E83" s="82"/>
      <c r="F83" s="82"/>
      <c r="G83" s="82"/>
      <c r="H83" s="82"/>
      <c r="I83" s="82"/>
      <c r="J83" s="82"/>
    </row>
    <row r="84" spans="4:10" ht="14.25">
      <c r="D84" s="82"/>
      <c r="E84" s="82"/>
      <c r="F84" s="82"/>
      <c r="G84" s="82"/>
      <c r="H84" s="82"/>
      <c r="I84" s="82"/>
      <c r="J84" s="82"/>
    </row>
    <row r="85" spans="4:10" ht="14.25">
      <c r="D85" s="82"/>
      <c r="E85" s="82"/>
      <c r="F85" s="82"/>
      <c r="G85" s="82"/>
      <c r="H85" s="82"/>
      <c r="I85" s="82"/>
      <c r="J85" s="82"/>
    </row>
    <row r="86" spans="4:10" ht="14.25">
      <c r="D86" s="82"/>
      <c r="E86" s="82"/>
      <c r="F86" s="82"/>
      <c r="G86" s="82"/>
      <c r="H86" s="82"/>
      <c r="I86" s="82"/>
      <c r="J86" s="82"/>
    </row>
    <row r="87" spans="4:10" ht="14.25">
      <c r="D87" s="82"/>
      <c r="E87" s="82"/>
      <c r="F87" s="82"/>
      <c r="G87" s="82"/>
      <c r="H87" s="82"/>
      <c r="I87" s="82"/>
      <c r="J87" s="82"/>
    </row>
    <row r="88" spans="4:10" ht="14.25">
      <c r="D88" s="82"/>
      <c r="E88" s="82"/>
      <c r="F88" s="82"/>
      <c r="G88" s="82"/>
      <c r="H88" s="82"/>
      <c r="I88" s="82"/>
      <c r="J88" s="82"/>
    </row>
    <row r="89" spans="4:10" ht="14.25">
      <c r="D89" s="82"/>
      <c r="E89" s="82"/>
      <c r="F89" s="82"/>
      <c r="G89" s="82"/>
      <c r="H89" s="82"/>
      <c r="I89" s="82"/>
      <c r="J89" s="82"/>
    </row>
    <row r="90" spans="4:10" ht="12.75" customHeight="1">
      <c r="D90" s="82"/>
      <c r="E90" s="82"/>
      <c r="F90" s="82"/>
      <c r="G90" s="82"/>
      <c r="H90" s="82"/>
      <c r="I90" s="82"/>
      <c r="J90" s="82"/>
    </row>
    <row r="91" spans="4:10" ht="12.75" customHeight="1">
      <c r="D91" s="82"/>
      <c r="E91" s="82"/>
      <c r="F91" s="82"/>
      <c r="G91" s="82"/>
      <c r="H91" s="82"/>
      <c r="I91" s="82"/>
      <c r="J91" s="82"/>
    </row>
    <row r="92" spans="4:10" ht="12.75" customHeight="1">
      <c r="D92" s="82"/>
      <c r="E92" s="82"/>
      <c r="F92" s="82"/>
      <c r="G92" s="82"/>
      <c r="H92" s="82"/>
      <c r="I92" s="82"/>
      <c r="J92" s="82"/>
    </row>
    <row r="93" spans="4:10" ht="14.25">
      <c r="D93" s="82"/>
      <c r="E93" s="82"/>
      <c r="F93" s="82"/>
      <c r="G93" s="82"/>
      <c r="H93" s="82"/>
      <c r="I93" s="82"/>
      <c r="J93" s="82"/>
    </row>
    <row r="94" spans="4:10" ht="14.25">
      <c r="D94" s="82"/>
      <c r="E94" s="82"/>
      <c r="F94" s="82"/>
      <c r="G94" s="82"/>
      <c r="H94" s="82"/>
      <c r="I94" s="82"/>
      <c r="J94" s="82"/>
    </row>
    <row r="95" spans="4:10" ht="14.25">
      <c r="D95" s="82"/>
      <c r="E95" s="82"/>
      <c r="F95" s="82"/>
      <c r="G95" s="82"/>
      <c r="H95" s="82"/>
      <c r="I95" s="82"/>
      <c r="J95" s="82"/>
    </row>
    <row r="96" spans="4:10" ht="14.25">
      <c r="D96" s="82"/>
      <c r="E96" s="82"/>
      <c r="F96" s="82"/>
      <c r="G96" s="82"/>
      <c r="H96" s="82"/>
      <c r="I96" s="82"/>
      <c r="J96" s="82"/>
    </row>
    <row r="97" spans="4:10" ht="14.25">
      <c r="D97" s="82"/>
      <c r="E97" s="82"/>
      <c r="F97" s="82"/>
      <c r="G97" s="82"/>
      <c r="H97" s="82"/>
      <c r="I97" s="82"/>
      <c r="J97" s="82"/>
    </row>
    <row r="98" spans="4:10" ht="14.25">
      <c r="D98" s="82"/>
      <c r="E98" s="82"/>
      <c r="F98" s="82"/>
      <c r="G98" s="82"/>
      <c r="H98" s="82"/>
      <c r="I98" s="82"/>
      <c r="J98" s="82"/>
    </row>
    <row r="99" spans="4:10" ht="14.25">
      <c r="D99" s="82"/>
      <c r="E99" s="82"/>
      <c r="F99" s="82"/>
      <c r="G99" s="82"/>
      <c r="H99" s="82"/>
      <c r="I99" s="82"/>
      <c r="J99" s="82"/>
    </row>
    <row r="100" spans="4:10" ht="14.25">
      <c r="D100" s="82"/>
      <c r="E100" s="82"/>
      <c r="F100" s="82"/>
      <c r="G100" s="82"/>
      <c r="H100" s="82"/>
      <c r="I100" s="82"/>
      <c r="J100" s="82"/>
    </row>
    <row r="101" spans="4:10" ht="14.25">
      <c r="D101" s="82"/>
      <c r="E101" s="82"/>
      <c r="F101" s="82"/>
      <c r="G101" s="82"/>
      <c r="H101" s="82"/>
      <c r="I101" s="82"/>
      <c r="J101" s="82"/>
    </row>
    <row r="102" spans="4:10" ht="14.25">
      <c r="D102" s="82"/>
      <c r="E102" s="82"/>
      <c r="F102" s="82"/>
      <c r="G102" s="82"/>
      <c r="H102" s="82"/>
      <c r="I102" s="82"/>
      <c r="J102" s="82"/>
    </row>
    <row r="103" spans="4:10" ht="14.25">
      <c r="D103" s="82"/>
      <c r="E103" s="82"/>
      <c r="F103" s="82"/>
      <c r="G103" s="82"/>
      <c r="H103" s="82"/>
      <c r="I103" s="82"/>
      <c r="J103" s="82"/>
    </row>
    <row r="104" spans="4:10" ht="14.25">
      <c r="D104" s="82"/>
      <c r="E104" s="82"/>
      <c r="F104" s="82"/>
      <c r="G104" s="82"/>
      <c r="H104" s="82"/>
      <c r="I104" s="82"/>
      <c r="J104" s="82"/>
    </row>
    <row r="105" spans="4:10" ht="14.25">
      <c r="D105" s="82"/>
      <c r="E105" s="82"/>
      <c r="F105" s="82"/>
      <c r="G105" s="82"/>
      <c r="H105" s="82"/>
      <c r="I105" s="82"/>
      <c r="J105" s="82"/>
    </row>
    <row r="106" spans="4:10" ht="14.25">
      <c r="D106" s="82"/>
      <c r="E106" s="82"/>
      <c r="F106" s="82"/>
      <c r="G106" s="82"/>
      <c r="H106" s="82"/>
      <c r="I106" s="82"/>
      <c r="J106" s="82"/>
    </row>
    <row r="107" spans="4:10" ht="14.25">
      <c r="D107" s="82"/>
      <c r="E107" s="82"/>
      <c r="F107" s="82"/>
      <c r="G107" s="82"/>
      <c r="H107" s="82"/>
      <c r="I107" s="82"/>
      <c r="J107" s="82"/>
    </row>
    <row r="108" spans="4:10" ht="14.25">
      <c r="D108" s="82"/>
      <c r="E108" s="82"/>
      <c r="F108" s="82"/>
      <c r="G108" s="82"/>
      <c r="H108" s="82"/>
      <c r="I108" s="82"/>
      <c r="J108" s="82"/>
    </row>
    <row r="109" spans="4:10" ht="14.25">
      <c r="D109" s="82"/>
      <c r="E109" s="82"/>
      <c r="F109" s="82"/>
      <c r="G109" s="82"/>
      <c r="H109" s="82"/>
      <c r="I109" s="82"/>
      <c r="J109" s="82"/>
    </row>
    <row r="110" spans="4:10" ht="14.25">
      <c r="D110" s="82"/>
      <c r="E110" s="82"/>
      <c r="F110" s="82"/>
      <c r="G110" s="82"/>
      <c r="H110" s="82"/>
      <c r="I110" s="82"/>
      <c r="J110" s="82"/>
    </row>
    <row r="111" spans="4:10" ht="14.25">
      <c r="D111" s="82"/>
      <c r="E111" s="82"/>
      <c r="F111" s="82"/>
      <c r="G111" s="82"/>
      <c r="H111" s="82"/>
      <c r="I111" s="82"/>
      <c r="J111" s="82"/>
    </row>
    <row r="112" spans="4:10" ht="14.25">
      <c r="D112" s="82"/>
      <c r="E112" s="82"/>
      <c r="F112" s="82"/>
      <c r="G112" s="82"/>
      <c r="H112" s="82"/>
      <c r="I112" s="82"/>
      <c r="J112" s="82"/>
    </row>
    <row r="113" spans="4:10" ht="14.25">
      <c r="D113" s="82"/>
      <c r="E113" s="82"/>
      <c r="F113" s="82"/>
      <c r="G113" s="82"/>
      <c r="H113" s="82"/>
      <c r="I113" s="82"/>
      <c r="J113" s="82"/>
    </row>
    <row r="114" spans="4:10" ht="14.25">
      <c r="D114" s="82"/>
      <c r="E114" s="82"/>
      <c r="F114" s="82"/>
      <c r="G114" s="82"/>
      <c r="H114" s="82"/>
      <c r="I114" s="82"/>
      <c r="J114" s="82"/>
    </row>
    <row r="115" spans="4:10" ht="14.25">
      <c r="D115" s="82"/>
      <c r="E115" s="82"/>
      <c r="F115" s="82"/>
      <c r="G115" s="82"/>
      <c r="H115" s="82"/>
      <c r="I115" s="82"/>
      <c r="J115" s="82"/>
    </row>
    <row r="116" spans="4:10" ht="14.25">
      <c r="D116" s="82"/>
      <c r="E116" s="82"/>
      <c r="F116" s="82"/>
      <c r="G116" s="82"/>
      <c r="H116" s="82"/>
      <c r="I116" s="82"/>
      <c r="J116" s="82"/>
    </row>
    <row r="117" spans="4:10" ht="14.25">
      <c r="D117" s="82"/>
      <c r="E117" s="82"/>
      <c r="F117" s="82"/>
      <c r="G117" s="82"/>
      <c r="H117" s="82"/>
      <c r="I117" s="82"/>
      <c r="J117" s="82"/>
    </row>
    <row r="118" spans="4:10" ht="14.25">
      <c r="D118" s="82"/>
      <c r="E118" s="82"/>
      <c r="F118" s="82"/>
      <c r="G118" s="82"/>
      <c r="H118" s="82"/>
      <c r="I118" s="82"/>
      <c r="J118" s="82"/>
    </row>
    <row r="119" spans="4:10" ht="14.25">
      <c r="D119" s="82"/>
      <c r="E119" s="82"/>
      <c r="F119" s="82"/>
      <c r="G119" s="82"/>
      <c r="H119" s="82"/>
      <c r="I119" s="82"/>
      <c r="J119" s="82"/>
    </row>
    <row r="120" spans="4:10" ht="14.25">
      <c r="D120" s="82"/>
      <c r="E120" s="82"/>
      <c r="F120" s="82"/>
      <c r="G120" s="82"/>
      <c r="H120" s="82"/>
      <c r="I120" s="82"/>
      <c r="J120" s="82"/>
    </row>
    <row r="121" spans="4:10" ht="14.25">
      <c r="D121" s="82"/>
      <c r="E121" s="82"/>
      <c r="F121" s="82"/>
      <c r="G121" s="82"/>
      <c r="H121" s="82"/>
      <c r="I121" s="82"/>
      <c r="J121" s="82"/>
    </row>
    <row r="122" spans="4:10" ht="14.25">
      <c r="D122" s="82"/>
      <c r="E122" s="82"/>
      <c r="F122" s="82"/>
      <c r="G122" s="82"/>
      <c r="H122" s="82"/>
      <c r="I122" s="82"/>
      <c r="J122" s="82"/>
    </row>
    <row r="123" spans="4:10" ht="14.25">
      <c r="D123" s="82"/>
      <c r="E123" s="82"/>
      <c r="F123" s="82"/>
      <c r="G123" s="82"/>
      <c r="H123" s="82"/>
      <c r="I123" s="82"/>
      <c r="J123" s="82"/>
    </row>
  </sheetData>
  <sheetProtection/>
  <mergeCells count="3">
    <mergeCell ref="D1:J1"/>
    <mergeCell ref="D2:J2"/>
    <mergeCell ref="E10:I10"/>
  </mergeCells>
  <printOptions horizontalCentered="1"/>
  <pageMargins left="0.7" right="0.7" top="0.75" bottom="0.75" header="0.3" footer="0.3"/>
  <pageSetup fitToHeight="0" fitToWidth="1" horizontalDpi="600" verticalDpi="600" orientation="portrait" paperSize="9" scale="90" r:id="rId1"/>
  <rowBreaks count="2" manualBreakCount="2">
    <brk id="56" min="3" max="13" man="1"/>
    <brk id="110" min="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J29"/>
  <sheetViews>
    <sheetView tabSelected="1" view="pageBreakPreview" zoomScaleSheetLayoutView="100" zoomScalePageLayoutView="0" workbookViewId="0" topLeftCell="A5">
      <selection activeCell="I14" sqref="I14"/>
    </sheetView>
  </sheetViews>
  <sheetFormatPr defaultColWidth="8.796875" defaultRowHeight="14.25"/>
  <cols>
    <col min="1" max="3" width="2" style="17" customWidth="1"/>
    <col min="4" max="4" width="5.09765625" style="54" customWidth="1"/>
    <col min="5" max="5" width="9.09765625" style="54" customWidth="1"/>
    <col min="6" max="6" width="40.59765625" style="52" customWidth="1"/>
    <col min="7" max="7" width="6.09765625" style="77" customWidth="1"/>
    <col min="8" max="8" width="7.59765625" style="54" customWidth="1"/>
    <col min="9" max="9" width="9.59765625" style="92" customWidth="1"/>
    <col min="10" max="10" width="10.59765625" style="77" customWidth="1"/>
    <col min="11" max="16384" width="9" style="17" customWidth="1"/>
  </cols>
  <sheetData>
    <row r="1" spans="4:10" ht="39.75" customHeight="1">
      <c r="D1" s="139" t="s">
        <v>551</v>
      </c>
      <c r="E1" s="139"/>
      <c r="F1" s="139"/>
      <c r="G1" s="139"/>
      <c r="H1" s="139"/>
      <c r="I1" s="139"/>
      <c r="J1" s="139"/>
    </row>
    <row r="2" spans="4:10" ht="39" customHeight="1">
      <c r="D2" s="140" t="s">
        <v>355</v>
      </c>
      <c r="E2" s="140"/>
      <c r="F2" s="140"/>
      <c r="G2" s="140"/>
      <c r="H2" s="140"/>
      <c r="I2" s="140"/>
      <c r="J2" s="140"/>
    </row>
    <row r="3" spans="4:10" ht="14.25">
      <c r="D3" s="22"/>
      <c r="E3" s="22"/>
      <c r="F3" s="20"/>
      <c r="G3" s="58"/>
      <c r="H3" s="22"/>
      <c r="I3" s="86"/>
      <c r="J3" s="58"/>
    </row>
    <row r="4" spans="4:10" s="26" customFormat="1" ht="22.5">
      <c r="D4" s="27" t="s">
        <v>0</v>
      </c>
      <c r="E4" s="27" t="s">
        <v>49</v>
      </c>
      <c r="F4" s="27" t="s">
        <v>1</v>
      </c>
      <c r="G4" s="28" t="s">
        <v>23</v>
      </c>
      <c r="H4" s="28" t="s">
        <v>2</v>
      </c>
      <c r="I4" s="27" t="s">
        <v>27</v>
      </c>
      <c r="J4" s="27" t="s">
        <v>79</v>
      </c>
    </row>
    <row r="5" spans="4:10" ht="12.75" customHeight="1">
      <c r="D5" s="87">
        <v>1</v>
      </c>
      <c r="E5" s="88" t="s">
        <v>63</v>
      </c>
      <c r="F5" s="89" t="s">
        <v>64</v>
      </c>
      <c r="G5" s="87" t="s">
        <v>24</v>
      </c>
      <c r="H5" s="90">
        <v>0.09</v>
      </c>
      <c r="I5" s="93"/>
      <c r="J5" s="91">
        <f>ROUND(H5*I5,2)</f>
        <v>0</v>
      </c>
    </row>
    <row r="6" spans="4:10" ht="12.75">
      <c r="D6" s="87">
        <v>2</v>
      </c>
      <c r="E6" s="88" t="s">
        <v>63</v>
      </c>
      <c r="F6" s="89" t="s">
        <v>113</v>
      </c>
      <c r="G6" s="87" t="s">
        <v>6</v>
      </c>
      <c r="H6" s="90">
        <v>12</v>
      </c>
      <c r="I6" s="93"/>
      <c r="J6" s="91">
        <f aca="true" t="shared" si="0" ref="J6:J28">ROUND(H6*I6,2)</f>
        <v>0</v>
      </c>
    </row>
    <row r="7" spans="4:10" ht="22.5">
      <c r="D7" s="87">
        <v>3</v>
      </c>
      <c r="E7" s="88" t="s">
        <v>63</v>
      </c>
      <c r="F7" s="89" t="s">
        <v>16</v>
      </c>
      <c r="G7" s="87" t="s">
        <v>6</v>
      </c>
      <c r="H7" s="90">
        <v>89</v>
      </c>
      <c r="I7" s="93"/>
      <c r="J7" s="91">
        <f t="shared" si="0"/>
        <v>0</v>
      </c>
    </row>
    <row r="8" spans="4:10" ht="22.5">
      <c r="D8" s="87">
        <v>4</v>
      </c>
      <c r="E8" s="88" t="s">
        <v>63</v>
      </c>
      <c r="F8" s="89" t="s">
        <v>68</v>
      </c>
      <c r="G8" s="87" t="s">
        <v>6</v>
      </c>
      <c r="H8" s="90">
        <v>82</v>
      </c>
      <c r="I8" s="93"/>
      <c r="J8" s="91">
        <f t="shared" si="0"/>
        <v>0</v>
      </c>
    </row>
    <row r="9" spans="4:10" ht="22.5">
      <c r="D9" s="87">
        <v>5</v>
      </c>
      <c r="E9" s="88" t="s">
        <v>63</v>
      </c>
      <c r="F9" s="89" t="s">
        <v>263</v>
      </c>
      <c r="G9" s="87" t="s">
        <v>6</v>
      </c>
      <c r="H9" s="90">
        <v>82</v>
      </c>
      <c r="I9" s="93"/>
      <c r="J9" s="91">
        <f t="shared" si="0"/>
        <v>0</v>
      </c>
    </row>
    <row r="10" spans="4:10" ht="22.5">
      <c r="D10" s="87">
        <v>6</v>
      </c>
      <c r="E10" s="88" t="s">
        <v>63</v>
      </c>
      <c r="F10" s="89" t="s">
        <v>264</v>
      </c>
      <c r="G10" s="87" t="s">
        <v>6</v>
      </c>
      <c r="H10" s="90">
        <v>64</v>
      </c>
      <c r="I10" s="93"/>
      <c r="J10" s="91">
        <f t="shared" si="0"/>
        <v>0</v>
      </c>
    </row>
    <row r="11" spans="4:10" ht="22.5">
      <c r="D11" s="87">
        <v>7</v>
      </c>
      <c r="E11" s="88" t="s">
        <v>63</v>
      </c>
      <c r="F11" s="89" t="s">
        <v>69</v>
      </c>
      <c r="G11" s="87" t="s">
        <v>6</v>
      </c>
      <c r="H11" s="90">
        <v>47</v>
      </c>
      <c r="I11" s="93"/>
      <c r="J11" s="91">
        <f t="shared" si="0"/>
        <v>0</v>
      </c>
    </row>
    <row r="12" spans="4:10" ht="22.5">
      <c r="D12" s="87">
        <v>8</v>
      </c>
      <c r="E12" s="88" t="s">
        <v>63</v>
      </c>
      <c r="F12" s="89" t="s">
        <v>17</v>
      </c>
      <c r="G12" s="87" t="s">
        <v>6</v>
      </c>
      <c r="H12" s="90">
        <v>3</v>
      </c>
      <c r="I12" s="93"/>
      <c r="J12" s="91">
        <f t="shared" si="0"/>
        <v>0</v>
      </c>
    </row>
    <row r="13" spans="4:10" ht="22.5">
      <c r="D13" s="87">
        <v>9</v>
      </c>
      <c r="E13" s="88" t="s">
        <v>63</v>
      </c>
      <c r="F13" s="89" t="s">
        <v>18</v>
      </c>
      <c r="G13" s="87" t="s">
        <v>6</v>
      </c>
      <c r="H13" s="90">
        <v>10</v>
      </c>
      <c r="I13" s="93"/>
      <c r="J13" s="91">
        <f t="shared" si="0"/>
        <v>0</v>
      </c>
    </row>
    <row r="14" spans="4:10" ht="33.75">
      <c r="D14" s="87">
        <v>10</v>
      </c>
      <c r="E14" s="88" t="s">
        <v>63</v>
      </c>
      <c r="F14" s="89" t="s">
        <v>19</v>
      </c>
      <c r="G14" s="87" t="s">
        <v>61</v>
      </c>
      <c r="H14" s="90">
        <v>2</v>
      </c>
      <c r="I14" s="93"/>
      <c r="J14" s="91">
        <f t="shared" si="0"/>
        <v>0</v>
      </c>
    </row>
    <row r="15" spans="4:10" ht="22.5">
      <c r="D15" s="87">
        <v>11</v>
      </c>
      <c r="E15" s="88" t="s">
        <v>63</v>
      </c>
      <c r="F15" s="89" t="s">
        <v>65</v>
      </c>
      <c r="G15" s="87" t="s">
        <v>6</v>
      </c>
      <c r="H15" s="90">
        <v>89</v>
      </c>
      <c r="I15" s="93"/>
      <c r="J15" s="91">
        <f t="shared" si="0"/>
        <v>0</v>
      </c>
    </row>
    <row r="16" spans="4:10" ht="22.5">
      <c r="D16" s="87">
        <v>12</v>
      </c>
      <c r="E16" s="88" t="s">
        <v>63</v>
      </c>
      <c r="F16" s="89" t="s">
        <v>77</v>
      </c>
      <c r="G16" s="87" t="s">
        <v>61</v>
      </c>
      <c r="H16" s="90">
        <v>1</v>
      </c>
      <c r="I16" s="93"/>
      <c r="J16" s="91">
        <f t="shared" si="0"/>
        <v>0</v>
      </c>
    </row>
    <row r="17" spans="4:10" ht="33.75">
      <c r="D17" s="87">
        <v>13</v>
      </c>
      <c r="E17" s="88" t="s">
        <v>63</v>
      </c>
      <c r="F17" s="89" t="s">
        <v>70</v>
      </c>
      <c r="G17" s="87" t="s">
        <v>61</v>
      </c>
      <c r="H17" s="90">
        <v>2</v>
      </c>
      <c r="I17" s="93"/>
      <c r="J17" s="91">
        <f t="shared" si="0"/>
        <v>0</v>
      </c>
    </row>
    <row r="18" spans="4:10" ht="33.75">
      <c r="D18" s="87">
        <v>14</v>
      </c>
      <c r="E18" s="88" t="s">
        <v>63</v>
      </c>
      <c r="F18" s="89" t="s">
        <v>76</v>
      </c>
      <c r="G18" s="87" t="s">
        <v>61</v>
      </c>
      <c r="H18" s="90">
        <v>4</v>
      </c>
      <c r="I18" s="93"/>
      <c r="J18" s="91">
        <f t="shared" si="0"/>
        <v>0</v>
      </c>
    </row>
    <row r="19" spans="4:10" ht="33.75">
      <c r="D19" s="87">
        <v>15</v>
      </c>
      <c r="E19" s="88" t="s">
        <v>63</v>
      </c>
      <c r="F19" s="89" t="s">
        <v>265</v>
      </c>
      <c r="G19" s="87" t="s">
        <v>25</v>
      </c>
      <c r="H19" s="90">
        <v>2</v>
      </c>
      <c r="I19" s="93"/>
      <c r="J19" s="91">
        <f t="shared" si="0"/>
        <v>0</v>
      </c>
    </row>
    <row r="20" spans="4:10" ht="22.5">
      <c r="D20" s="87">
        <v>16</v>
      </c>
      <c r="E20" s="88" t="s">
        <v>63</v>
      </c>
      <c r="F20" s="89" t="s">
        <v>20</v>
      </c>
      <c r="G20" s="87" t="s">
        <v>72</v>
      </c>
      <c r="H20" s="90">
        <v>12</v>
      </c>
      <c r="I20" s="93"/>
      <c r="J20" s="91">
        <f t="shared" si="0"/>
        <v>0</v>
      </c>
    </row>
    <row r="21" spans="4:10" ht="22.5">
      <c r="D21" s="87">
        <v>17</v>
      </c>
      <c r="E21" s="88" t="s">
        <v>63</v>
      </c>
      <c r="F21" s="89" t="s">
        <v>71</v>
      </c>
      <c r="G21" s="87" t="s">
        <v>72</v>
      </c>
      <c r="H21" s="90">
        <v>8</v>
      </c>
      <c r="I21" s="93"/>
      <c r="J21" s="91">
        <f t="shared" si="0"/>
        <v>0</v>
      </c>
    </row>
    <row r="22" spans="4:10" ht="12.75">
      <c r="D22" s="87">
        <v>18</v>
      </c>
      <c r="E22" s="88" t="s">
        <v>63</v>
      </c>
      <c r="F22" s="89" t="s">
        <v>73</v>
      </c>
      <c r="G22" s="87" t="s">
        <v>26</v>
      </c>
      <c r="H22" s="90">
        <v>1</v>
      </c>
      <c r="I22" s="93"/>
      <c r="J22" s="91">
        <f t="shared" si="0"/>
        <v>0</v>
      </c>
    </row>
    <row r="23" spans="4:10" ht="12.75">
      <c r="D23" s="87">
        <v>19</v>
      </c>
      <c r="E23" s="88" t="s">
        <v>63</v>
      </c>
      <c r="F23" s="89" t="s">
        <v>21</v>
      </c>
      <c r="G23" s="87" t="s">
        <v>26</v>
      </c>
      <c r="H23" s="90">
        <v>2</v>
      </c>
      <c r="I23" s="93"/>
      <c r="J23" s="91">
        <f t="shared" si="0"/>
        <v>0</v>
      </c>
    </row>
    <row r="24" spans="4:10" ht="12.75">
      <c r="D24" s="87">
        <v>20</v>
      </c>
      <c r="E24" s="88" t="s">
        <v>63</v>
      </c>
      <c r="F24" s="89" t="s">
        <v>22</v>
      </c>
      <c r="G24" s="87" t="s">
        <v>61</v>
      </c>
      <c r="H24" s="90">
        <v>1</v>
      </c>
      <c r="I24" s="93"/>
      <c r="J24" s="91">
        <f t="shared" si="0"/>
        <v>0</v>
      </c>
    </row>
    <row r="25" spans="4:10" ht="22.5">
      <c r="D25" s="87">
        <v>21</v>
      </c>
      <c r="E25" s="88" t="s">
        <v>63</v>
      </c>
      <c r="F25" s="89" t="s">
        <v>74</v>
      </c>
      <c r="G25" s="87" t="s">
        <v>61</v>
      </c>
      <c r="H25" s="90">
        <v>2</v>
      </c>
      <c r="I25" s="93"/>
      <c r="J25" s="91">
        <f>ROUND(H25*I25,2)</f>
        <v>0</v>
      </c>
    </row>
    <row r="26" spans="4:10" ht="22.5">
      <c r="D26" s="87">
        <v>22</v>
      </c>
      <c r="E26" s="88" t="s">
        <v>63</v>
      </c>
      <c r="F26" s="89" t="s">
        <v>75</v>
      </c>
      <c r="G26" s="87" t="s">
        <v>61</v>
      </c>
      <c r="H26" s="90">
        <v>1</v>
      </c>
      <c r="I26" s="93"/>
      <c r="J26" s="91">
        <f t="shared" si="0"/>
        <v>0</v>
      </c>
    </row>
    <row r="27" spans="4:10" ht="22.5">
      <c r="D27" s="87">
        <v>23</v>
      </c>
      <c r="E27" s="88" t="s">
        <v>63</v>
      </c>
      <c r="F27" s="89" t="s">
        <v>66</v>
      </c>
      <c r="G27" s="87" t="s">
        <v>6</v>
      </c>
      <c r="H27" s="90">
        <v>40</v>
      </c>
      <c r="I27" s="93"/>
      <c r="J27" s="91">
        <f t="shared" si="0"/>
        <v>0</v>
      </c>
    </row>
    <row r="28" spans="4:10" ht="33.75">
      <c r="D28" s="87">
        <v>24</v>
      </c>
      <c r="E28" s="88" t="s">
        <v>63</v>
      </c>
      <c r="F28" s="89" t="s">
        <v>266</v>
      </c>
      <c r="G28" s="87" t="s">
        <v>67</v>
      </c>
      <c r="H28" s="90">
        <v>0.03</v>
      </c>
      <c r="I28" s="93"/>
      <c r="J28" s="91">
        <f t="shared" si="0"/>
        <v>0</v>
      </c>
    </row>
    <row r="29" spans="4:10" ht="14.25" customHeight="1">
      <c r="D29" s="149" t="s">
        <v>267</v>
      </c>
      <c r="E29" s="149"/>
      <c r="F29" s="149"/>
      <c r="G29" s="149"/>
      <c r="H29" s="149"/>
      <c r="I29" s="149"/>
      <c r="J29" s="6">
        <f>SUM(J5:J28)</f>
        <v>0</v>
      </c>
    </row>
  </sheetData>
  <sheetProtection/>
  <mergeCells count="3">
    <mergeCell ref="D1:J1"/>
    <mergeCell ref="D2:J2"/>
    <mergeCell ref="D29:I29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4"/>
  <sheetViews>
    <sheetView view="pageBreakPreview" zoomScaleSheetLayoutView="100" workbookViewId="0" topLeftCell="A39">
      <selection activeCell="J64" sqref="J64"/>
    </sheetView>
  </sheetViews>
  <sheetFormatPr defaultColWidth="8.796875" defaultRowHeight="14.25"/>
  <cols>
    <col min="1" max="3" width="2" style="17" customWidth="1"/>
    <col min="4" max="4" width="5.09765625" style="54" customWidth="1"/>
    <col min="5" max="5" width="9.09765625" style="54" customWidth="1"/>
    <col min="6" max="6" width="40.59765625" style="76" customWidth="1"/>
    <col min="7" max="7" width="6.09765625" style="77" customWidth="1"/>
    <col min="8" max="8" width="7.59765625" style="54" customWidth="1"/>
    <col min="9" max="9" width="9.59765625" style="77" customWidth="1"/>
    <col min="10" max="10" width="10.59765625" style="92" customWidth="1"/>
    <col min="11" max="16384" width="9" style="17" customWidth="1"/>
  </cols>
  <sheetData>
    <row r="1" spans="4:10" ht="39.75" customHeight="1">
      <c r="D1" s="150" t="s">
        <v>552</v>
      </c>
      <c r="E1" s="150"/>
      <c r="F1" s="150"/>
      <c r="G1" s="150"/>
      <c r="H1" s="150"/>
      <c r="I1" s="150"/>
      <c r="J1" s="150"/>
    </row>
    <row r="2" spans="4:10" ht="39" customHeight="1">
      <c r="D2" s="151" t="s">
        <v>355</v>
      </c>
      <c r="E2" s="151"/>
      <c r="F2" s="151"/>
      <c r="G2" s="151"/>
      <c r="H2" s="151"/>
      <c r="I2" s="151"/>
      <c r="J2" s="151"/>
    </row>
    <row r="3" spans="4:10" ht="14.25">
      <c r="D3" s="95"/>
      <c r="E3" s="95"/>
      <c r="F3" s="96"/>
      <c r="G3" s="97"/>
      <c r="H3" s="95"/>
      <c r="I3" s="97"/>
      <c r="J3" s="98"/>
    </row>
    <row r="4" spans="4:10" s="26" customFormat="1" ht="19.5" customHeight="1">
      <c r="D4" s="60" t="s">
        <v>0</v>
      </c>
      <c r="E4" s="60" t="s">
        <v>268</v>
      </c>
      <c r="F4" s="60" t="s">
        <v>1</v>
      </c>
      <c r="G4" s="60" t="s">
        <v>23</v>
      </c>
      <c r="H4" s="60" t="s">
        <v>2</v>
      </c>
      <c r="I4" s="60" t="s">
        <v>27</v>
      </c>
      <c r="J4" s="60" t="s">
        <v>79</v>
      </c>
    </row>
    <row r="5" spans="4:10" ht="12.75">
      <c r="D5" s="99">
        <v>1</v>
      </c>
      <c r="E5" s="100"/>
      <c r="F5" s="138" t="s">
        <v>269</v>
      </c>
      <c r="G5" s="138"/>
      <c r="H5" s="138"/>
      <c r="I5" s="138"/>
      <c r="J5" s="138"/>
    </row>
    <row r="6" spans="4:10" ht="12.75">
      <c r="D6" s="99" t="s">
        <v>120</v>
      </c>
      <c r="E6" s="100"/>
      <c r="F6" s="138" t="s">
        <v>270</v>
      </c>
      <c r="G6" s="138"/>
      <c r="H6" s="138"/>
      <c r="I6" s="138"/>
      <c r="J6" s="138"/>
    </row>
    <row r="7" spans="4:10" ht="22.5">
      <c r="D7" s="99" t="s">
        <v>123</v>
      </c>
      <c r="E7" s="67" t="s">
        <v>543</v>
      </c>
      <c r="F7" s="101" t="s">
        <v>271</v>
      </c>
      <c r="G7" s="99" t="s">
        <v>24</v>
      </c>
      <c r="H7" s="35">
        <v>0.04</v>
      </c>
      <c r="I7" s="94"/>
      <c r="J7" s="91">
        <f aca="true" t="shared" si="0" ref="J7:J22">ROUND(H7*I7,2)</f>
        <v>0</v>
      </c>
    </row>
    <row r="8" spans="4:10" ht="12.75">
      <c r="D8" s="99" t="s">
        <v>272</v>
      </c>
      <c r="E8" s="67" t="s">
        <v>543</v>
      </c>
      <c r="F8" s="101" t="s">
        <v>273</v>
      </c>
      <c r="G8" s="99" t="s">
        <v>4</v>
      </c>
      <c r="H8" s="35">
        <v>4</v>
      </c>
      <c r="I8" s="94"/>
      <c r="J8" s="91">
        <f t="shared" si="0"/>
        <v>0</v>
      </c>
    </row>
    <row r="9" spans="4:10" ht="22.5">
      <c r="D9" s="99" t="s">
        <v>274</v>
      </c>
      <c r="E9" s="67" t="s">
        <v>543</v>
      </c>
      <c r="F9" s="101" t="s">
        <v>275</v>
      </c>
      <c r="G9" s="99" t="s">
        <v>8</v>
      </c>
      <c r="H9" s="35">
        <v>10</v>
      </c>
      <c r="I9" s="94"/>
      <c r="J9" s="91">
        <f t="shared" si="0"/>
        <v>0</v>
      </c>
    </row>
    <row r="10" spans="4:10" ht="22.5">
      <c r="D10" s="99" t="s">
        <v>276</v>
      </c>
      <c r="E10" s="67" t="s">
        <v>543</v>
      </c>
      <c r="F10" s="101" t="s">
        <v>277</v>
      </c>
      <c r="G10" s="99" t="s">
        <v>8</v>
      </c>
      <c r="H10" s="35">
        <v>6.5</v>
      </c>
      <c r="I10" s="94"/>
      <c r="J10" s="91">
        <f t="shared" si="0"/>
        <v>0</v>
      </c>
    </row>
    <row r="11" spans="4:10" ht="12.75">
      <c r="D11" s="99" t="s">
        <v>278</v>
      </c>
      <c r="E11" s="67" t="s">
        <v>543</v>
      </c>
      <c r="F11" s="101" t="s">
        <v>279</v>
      </c>
      <c r="G11" s="99" t="s">
        <v>280</v>
      </c>
      <c r="H11" s="35">
        <v>3</v>
      </c>
      <c r="I11" s="94"/>
      <c r="J11" s="91">
        <f t="shared" si="0"/>
        <v>0</v>
      </c>
    </row>
    <row r="12" spans="4:10" ht="22.5">
      <c r="D12" s="99" t="s">
        <v>281</v>
      </c>
      <c r="E12" s="67" t="s">
        <v>543</v>
      </c>
      <c r="F12" s="101" t="s">
        <v>282</v>
      </c>
      <c r="G12" s="99" t="s">
        <v>8</v>
      </c>
      <c r="H12" s="35">
        <v>2.4</v>
      </c>
      <c r="I12" s="94"/>
      <c r="J12" s="91">
        <f t="shared" si="0"/>
        <v>0</v>
      </c>
    </row>
    <row r="13" spans="4:10" ht="22.5">
      <c r="D13" s="99" t="s">
        <v>283</v>
      </c>
      <c r="E13" s="67" t="s">
        <v>543</v>
      </c>
      <c r="F13" s="101" t="s">
        <v>284</v>
      </c>
      <c r="G13" s="99" t="s">
        <v>8</v>
      </c>
      <c r="H13" s="35">
        <v>2.4</v>
      </c>
      <c r="I13" s="94"/>
      <c r="J13" s="91">
        <f t="shared" si="0"/>
        <v>0</v>
      </c>
    </row>
    <row r="14" spans="4:10" ht="22.5">
      <c r="D14" s="99" t="s">
        <v>285</v>
      </c>
      <c r="E14" s="67" t="s">
        <v>543</v>
      </c>
      <c r="F14" s="101" t="s">
        <v>286</v>
      </c>
      <c r="G14" s="99" t="s">
        <v>8</v>
      </c>
      <c r="H14" s="35">
        <v>2.4</v>
      </c>
      <c r="I14" s="94"/>
      <c r="J14" s="91">
        <f t="shared" si="0"/>
        <v>0</v>
      </c>
    </row>
    <row r="15" spans="4:10" ht="12.75">
      <c r="D15" s="99" t="s">
        <v>287</v>
      </c>
      <c r="E15" s="67" t="s">
        <v>543</v>
      </c>
      <c r="F15" s="101" t="s">
        <v>288</v>
      </c>
      <c r="G15" s="99" t="s">
        <v>6</v>
      </c>
      <c r="H15" s="35">
        <v>38</v>
      </c>
      <c r="I15" s="94"/>
      <c r="J15" s="91">
        <f t="shared" si="0"/>
        <v>0</v>
      </c>
    </row>
    <row r="16" spans="4:10" ht="45">
      <c r="D16" s="99" t="s">
        <v>289</v>
      </c>
      <c r="E16" s="67" t="s">
        <v>543</v>
      </c>
      <c r="F16" s="101" t="s">
        <v>290</v>
      </c>
      <c r="G16" s="99" t="s">
        <v>8</v>
      </c>
      <c r="H16" s="35">
        <v>12.56</v>
      </c>
      <c r="I16" s="94"/>
      <c r="J16" s="91">
        <f>ROUND(H16*I16,2)</f>
        <v>0</v>
      </c>
    </row>
    <row r="17" spans="4:10" ht="22.5">
      <c r="D17" s="99" t="s">
        <v>291</v>
      </c>
      <c r="E17" s="67" t="s">
        <v>543</v>
      </c>
      <c r="F17" s="101" t="s">
        <v>292</v>
      </c>
      <c r="G17" s="99" t="s">
        <v>8</v>
      </c>
      <c r="H17" s="35">
        <v>12.56</v>
      </c>
      <c r="I17" s="94"/>
      <c r="J17" s="91">
        <f t="shared" si="0"/>
        <v>0</v>
      </c>
    </row>
    <row r="18" spans="4:10" ht="45">
      <c r="D18" s="99" t="s">
        <v>293</v>
      </c>
      <c r="E18" s="67" t="s">
        <v>543</v>
      </c>
      <c r="F18" s="101" t="s">
        <v>294</v>
      </c>
      <c r="G18" s="99" t="s">
        <v>8</v>
      </c>
      <c r="H18" s="35">
        <v>3.94</v>
      </c>
      <c r="I18" s="94"/>
      <c r="J18" s="91">
        <f t="shared" si="0"/>
        <v>0</v>
      </c>
    </row>
    <row r="19" spans="4:10" ht="22.5">
      <c r="D19" s="99" t="s">
        <v>295</v>
      </c>
      <c r="E19" s="67" t="s">
        <v>543</v>
      </c>
      <c r="F19" s="101" t="s">
        <v>296</v>
      </c>
      <c r="G19" s="99" t="s">
        <v>8</v>
      </c>
      <c r="H19" s="35">
        <v>10</v>
      </c>
      <c r="I19" s="94"/>
      <c r="J19" s="91">
        <f t="shared" si="0"/>
        <v>0</v>
      </c>
    </row>
    <row r="20" spans="4:10" ht="33.75">
      <c r="D20" s="99" t="s">
        <v>297</v>
      </c>
      <c r="E20" s="67" t="s">
        <v>543</v>
      </c>
      <c r="F20" s="101" t="s">
        <v>298</v>
      </c>
      <c r="G20" s="99" t="s">
        <v>8</v>
      </c>
      <c r="H20" s="35">
        <v>2</v>
      </c>
      <c r="I20" s="94"/>
      <c r="J20" s="91">
        <f t="shared" si="0"/>
        <v>0</v>
      </c>
    </row>
    <row r="21" spans="4:10" ht="45">
      <c r="D21" s="99" t="s">
        <v>299</v>
      </c>
      <c r="E21" s="67" t="s">
        <v>543</v>
      </c>
      <c r="F21" s="101" t="s">
        <v>300</v>
      </c>
      <c r="G21" s="99" t="s">
        <v>8</v>
      </c>
      <c r="H21" s="35">
        <v>12</v>
      </c>
      <c r="I21" s="94"/>
      <c r="J21" s="91">
        <f t="shared" si="0"/>
        <v>0</v>
      </c>
    </row>
    <row r="22" spans="4:10" ht="22.5">
      <c r="D22" s="99" t="s">
        <v>301</v>
      </c>
      <c r="E22" s="67" t="s">
        <v>543</v>
      </c>
      <c r="F22" s="101" t="s">
        <v>302</v>
      </c>
      <c r="G22" s="99" t="s">
        <v>8</v>
      </c>
      <c r="H22" s="35">
        <v>12</v>
      </c>
      <c r="I22" s="94"/>
      <c r="J22" s="91">
        <f t="shared" si="0"/>
        <v>0</v>
      </c>
    </row>
    <row r="23" spans="4:10" ht="12.75">
      <c r="D23" s="99"/>
      <c r="E23" s="100"/>
      <c r="F23" s="138" t="s">
        <v>303</v>
      </c>
      <c r="G23" s="138"/>
      <c r="H23" s="138"/>
      <c r="I23" s="138"/>
      <c r="J23" s="42">
        <f>CEILING(SUM(J7:J22),0.01)</f>
        <v>0</v>
      </c>
    </row>
    <row r="24" spans="4:10" ht="12.75">
      <c r="D24" s="99" t="s">
        <v>304</v>
      </c>
      <c r="E24" s="100"/>
      <c r="F24" s="138" t="s">
        <v>305</v>
      </c>
      <c r="G24" s="138"/>
      <c r="H24" s="138"/>
      <c r="I24" s="138"/>
      <c r="J24" s="138"/>
    </row>
    <row r="25" spans="4:10" ht="12.75">
      <c r="D25" s="99" t="s">
        <v>306</v>
      </c>
      <c r="E25" s="67" t="s">
        <v>543</v>
      </c>
      <c r="F25" s="101" t="s">
        <v>307</v>
      </c>
      <c r="G25" s="99" t="s">
        <v>8</v>
      </c>
      <c r="H25" s="35">
        <v>1.5</v>
      </c>
      <c r="I25" s="94"/>
      <c r="J25" s="91">
        <f aca="true" t="shared" si="1" ref="J25:J43">ROUND(H25*I25,2)</f>
        <v>0</v>
      </c>
    </row>
    <row r="26" spans="4:10" ht="22.5">
      <c r="D26" s="99" t="s">
        <v>308</v>
      </c>
      <c r="E26" s="67" t="s">
        <v>543</v>
      </c>
      <c r="F26" s="101" t="s">
        <v>309</v>
      </c>
      <c r="G26" s="99" t="s">
        <v>6</v>
      </c>
      <c r="H26" s="35">
        <v>23</v>
      </c>
      <c r="I26" s="94"/>
      <c r="J26" s="91">
        <f t="shared" si="1"/>
        <v>0</v>
      </c>
    </row>
    <row r="27" spans="4:10" ht="12.75">
      <c r="D27" s="99" t="s">
        <v>310</v>
      </c>
      <c r="E27" s="67" t="s">
        <v>543</v>
      </c>
      <c r="F27" s="101" t="s">
        <v>311</v>
      </c>
      <c r="G27" s="99" t="s">
        <v>6</v>
      </c>
      <c r="H27" s="35">
        <v>23</v>
      </c>
      <c r="I27" s="94"/>
      <c r="J27" s="91">
        <f t="shared" si="1"/>
        <v>0</v>
      </c>
    </row>
    <row r="28" spans="4:10" ht="22.5">
      <c r="D28" s="99" t="s">
        <v>312</v>
      </c>
      <c r="E28" s="67" t="s">
        <v>543</v>
      </c>
      <c r="F28" s="101" t="s">
        <v>313</v>
      </c>
      <c r="G28" s="99" t="s">
        <v>6</v>
      </c>
      <c r="H28" s="35">
        <v>38</v>
      </c>
      <c r="I28" s="94"/>
      <c r="J28" s="91">
        <f t="shared" si="1"/>
        <v>0</v>
      </c>
    </row>
    <row r="29" spans="4:10" ht="22.5">
      <c r="D29" s="99" t="s">
        <v>314</v>
      </c>
      <c r="E29" s="67" t="s">
        <v>543</v>
      </c>
      <c r="F29" s="101" t="s">
        <v>315</v>
      </c>
      <c r="G29" s="99" t="s">
        <v>61</v>
      </c>
      <c r="H29" s="35">
        <v>1</v>
      </c>
      <c r="I29" s="94"/>
      <c r="J29" s="91">
        <f t="shared" si="1"/>
        <v>0</v>
      </c>
    </row>
    <row r="30" spans="4:10" ht="22.5">
      <c r="D30" s="99" t="s">
        <v>316</v>
      </c>
      <c r="E30" s="67" t="s">
        <v>543</v>
      </c>
      <c r="F30" s="101" t="s">
        <v>317</v>
      </c>
      <c r="G30" s="99" t="s">
        <v>61</v>
      </c>
      <c r="H30" s="35">
        <v>1</v>
      </c>
      <c r="I30" s="94"/>
      <c r="J30" s="91">
        <f t="shared" si="1"/>
        <v>0</v>
      </c>
    </row>
    <row r="31" spans="4:10" ht="22.5">
      <c r="D31" s="99" t="s">
        <v>318</v>
      </c>
      <c r="E31" s="67" t="s">
        <v>543</v>
      </c>
      <c r="F31" s="101" t="s">
        <v>319</v>
      </c>
      <c r="G31" s="99" t="s">
        <v>61</v>
      </c>
      <c r="H31" s="35">
        <v>2</v>
      </c>
      <c r="I31" s="94"/>
      <c r="J31" s="91">
        <f t="shared" si="1"/>
        <v>0</v>
      </c>
    </row>
    <row r="32" spans="4:10" ht="33.75">
      <c r="D32" s="99" t="s">
        <v>320</v>
      </c>
      <c r="E32" s="67" t="s">
        <v>543</v>
      </c>
      <c r="F32" s="101" t="s">
        <v>321</v>
      </c>
      <c r="G32" s="99" t="s">
        <v>61</v>
      </c>
      <c r="H32" s="35">
        <v>1</v>
      </c>
      <c r="I32" s="94"/>
      <c r="J32" s="91">
        <f t="shared" si="1"/>
        <v>0</v>
      </c>
    </row>
    <row r="33" spans="4:10" ht="22.5">
      <c r="D33" s="99" t="s">
        <v>322</v>
      </c>
      <c r="E33" s="67" t="s">
        <v>543</v>
      </c>
      <c r="F33" s="101" t="s">
        <v>323</v>
      </c>
      <c r="G33" s="99" t="s">
        <v>61</v>
      </c>
      <c r="H33" s="35">
        <v>2</v>
      </c>
      <c r="I33" s="94"/>
      <c r="J33" s="91">
        <f t="shared" si="1"/>
        <v>0</v>
      </c>
    </row>
    <row r="34" spans="4:10" ht="33.75">
      <c r="D34" s="99" t="s">
        <v>324</v>
      </c>
      <c r="E34" s="67" t="s">
        <v>543</v>
      </c>
      <c r="F34" s="101" t="s">
        <v>325</v>
      </c>
      <c r="G34" s="99" t="s">
        <v>61</v>
      </c>
      <c r="H34" s="35">
        <v>1</v>
      </c>
      <c r="I34" s="94"/>
      <c r="J34" s="91">
        <f t="shared" si="1"/>
        <v>0</v>
      </c>
    </row>
    <row r="35" spans="4:10" ht="12.75">
      <c r="D35" s="99" t="s">
        <v>326</v>
      </c>
      <c r="E35" s="67" t="s">
        <v>543</v>
      </c>
      <c r="F35" s="101" t="s">
        <v>327</v>
      </c>
      <c r="G35" s="99" t="s">
        <v>4</v>
      </c>
      <c r="H35" s="35">
        <v>2</v>
      </c>
      <c r="I35" s="94"/>
      <c r="J35" s="91">
        <f t="shared" si="1"/>
        <v>0</v>
      </c>
    </row>
    <row r="36" spans="4:10" ht="22.5">
      <c r="D36" s="99" t="s">
        <v>328</v>
      </c>
      <c r="E36" s="67" t="s">
        <v>543</v>
      </c>
      <c r="F36" s="101" t="s">
        <v>329</v>
      </c>
      <c r="G36" s="99" t="s">
        <v>61</v>
      </c>
      <c r="H36" s="35">
        <v>1</v>
      </c>
      <c r="I36" s="94"/>
      <c r="J36" s="91">
        <f t="shared" si="1"/>
        <v>0</v>
      </c>
    </row>
    <row r="37" spans="4:10" ht="33.75">
      <c r="D37" s="99" t="s">
        <v>330</v>
      </c>
      <c r="E37" s="67" t="s">
        <v>543</v>
      </c>
      <c r="F37" s="101" t="s">
        <v>331</v>
      </c>
      <c r="G37" s="99" t="s">
        <v>61</v>
      </c>
      <c r="H37" s="35">
        <v>1</v>
      </c>
      <c r="I37" s="94"/>
      <c r="J37" s="91">
        <f t="shared" si="1"/>
        <v>0</v>
      </c>
    </row>
    <row r="38" spans="4:10" ht="22.5">
      <c r="D38" s="99" t="s">
        <v>332</v>
      </c>
      <c r="E38" s="67" t="s">
        <v>543</v>
      </c>
      <c r="F38" s="101" t="s">
        <v>333</v>
      </c>
      <c r="G38" s="99" t="s">
        <v>61</v>
      </c>
      <c r="H38" s="35">
        <v>1</v>
      </c>
      <c r="I38" s="94"/>
      <c r="J38" s="91">
        <f t="shared" si="1"/>
        <v>0</v>
      </c>
    </row>
    <row r="39" spans="4:10" ht="22.5">
      <c r="D39" s="99" t="s">
        <v>334</v>
      </c>
      <c r="E39" s="67" t="s">
        <v>543</v>
      </c>
      <c r="F39" s="101" t="s">
        <v>335</v>
      </c>
      <c r="G39" s="99" t="s">
        <v>6</v>
      </c>
      <c r="H39" s="35">
        <v>3</v>
      </c>
      <c r="I39" s="94"/>
      <c r="J39" s="91">
        <f t="shared" si="1"/>
        <v>0</v>
      </c>
    </row>
    <row r="40" spans="1:10" s="18" customFormat="1" ht="12.75">
      <c r="A40" s="17"/>
      <c r="B40" s="17"/>
      <c r="C40" s="17"/>
      <c r="D40" s="99" t="s">
        <v>336</v>
      </c>
      <c r="E40" s="67" t="s">
        <v>543</v>
      </c>
      <c r="F40" s="101" t="s">
        <v>337</v>
      </c>
      <c r="G40" s="99" t="s">
        <v>61</v>
      </c>
      <c r="H40" s="35">
        <v>1</v>
      </c>
      <c r="I40" s="94"/>
      <c r="J40" s="91">
        <f t="shared" si="1"/>
        <v>0</v>
      </c>
    </row>
    <row r="41" spans="4:10" ht="12.75">
      <c r="D41" s="99" t="s">
        <v>338</v>
      </c>
      <c r="E41" s="67" t="s">
        <v>543</v>
      </c>
      <c r="F41" s="101" t="s">
        <v>339</v>
      </c>
      <c r="G41" s="99" t="s">
        <v>6</v>
      </c>
      <c r="H41" s="35">
        <v>38</v>
      </c>
      <c r="I41" s="94"/>
      <c r="J41" s="91">
        <f t="shared" si="1"/>
        <v>0</v>
      </c>
    </row>
    <row r="42" spans="4:10" ht="22.5">
      <c r="D42" s="99" t="s">
        <v>340</v>
      </c>
      <c r="E42" s="67" t="s">
        <v>543</v>
      </c>
      <c r="F42" s="101" t="s">
        <v>341</v>
      </c>
      <c r="G42" s="99" t="s">
        <v>6</v>
      </c>
      <c r="H42" s="35">
        <v>38</v>
      </c>
      <c r="I42" s="94"/>
      <c r="J42" s="91">
        <f t="shared" si="1"/>
        <v>0</v>
      </c>
    </row>
    <row r="43" spans="4:10" ht="12.75">
      <c r="D43" s="99" t="s">
        <v>342</v>
      </c>
      <c r="E43" s="67" t="s">
        <v>543</v>
      </c>
      <c r="F43" s="101" t="s">
        <v>343</v>
      </c>
      <c r="G43" s="99" t="s">
        <v>78</v>
      </c>
      <c r="H43" s="35">
        <v>1</v>
      </c>
      <c r="I43" s="94"/>
      <c r="J43" s="91">
        <f t="shared" si="1"/>
        <v>0</v>
      </c>
    </row>
    <row r="44" spans="4:10" ht="12.75">
      <c r="D44" s="99"/>
      <c r="E44" s="100"/>
      <c r="F44" s="138" t="s">
        <v>344</v>
      </c>
      <c r="G44" s="138"/>
      <c r="H44" s="138"/>
      <c r="I44" s="138"/>
      <c r="J44" s="42">
        <f>CEILING(SUM(J25:J43),0.01)</f>
        <v>0</v>
      </c>
    </row>
    <row r="45" spans="4:10" ht="22.5" customHeight="1">
      <c r="D45" s="99"/>
      <c r="E45" s="100"/>
      <c r="F45" s="138" t="s">
        <v>345</v>
      </c>
      <c r="G45" s="138"/>
      <c r="H45" s="138"/>
      <c r="I45" s="138"/>
      <c r="J45" s="42">
        <f>SUM(J23,J44)</f>
        <v>0</v>
      </c>
    </row>
    <row r="46" spans="4:10" ht="12.75">
      <c r="D46" s="99">
        <v>2</v>
      </c>
      <c r="E46" s="100"/>
      <c r="F46" s="138" t="s">
        <v>346</v>
      </c>
      <c r="G46" s="138"/>
      <c r="H46" s="138"/>
      <c r="I46" s="138"/>
      <c r="J46" s="138"/>
    </row>
    <row r="47" spans="4:10" ht="22.5">
      <c r="D47" s="99" t="s">
        <v>126</v>
      </c>
      <c r="E47" s="67" t="s">
        <v>543</v>
      </c>
      <c r="F47" s="101" t="s">
        <v>358</v>
      </c>
      <c r="G47" s="99" t="s">
        <v>78</v>
      </c>
      <c r="H47" s="35">
        <v>1</v>
      </c>
      <c r="I47" s="94"/>
      <c r="J47" s="91">
        <f>ROUND(H47*I47,2)</f>
        <v>0</v>
      </c>
    </row>
    <row r="48" spans="4:10" ht="22.5">
      <c r="D48" s="99" t="s">
        <v>347</v>
      </c>
      <c r="E48" s="67" t="s">
        <v>543</v>
      </c>
      <c r="F48" s="101" t="s">
        <v>348</v>
      </c>
      <c r="G48" s="99" t="s">
        <v>78</v>
      </c>
      <c r="H48" s="35">
        <v>1</v>
      </c>
      <c r="I48" s="94"/>
      <c r="J48" s="91">
        <f>ROUND(H48*I48,2)</f>
        <v>0</v>
      </c>
    </row>
    <row r="49" spans="4:10" ht="22.5">
      <c r="D49" s="99"/>
      <c r="E49" s="34"/>
      <c r="F49" s="102" t="s">
        <v>349</v>
      </c>
      <c r="G49" s="99"/>
      <c r="H49" s="103"/>
      <c r="I49" s="103"/>
      <c r="J49" s="42">
        <f>CEILING(SUM(J47:J48),0.01)</f>
        <v>0</v>
      </c>
    </row>
    <row r="50" spans="4:10" ht="12.75">
      <c r="D50" s="99">
        <v>3</v>
      </c>
      <c r="E50" s="100"/>
      <c r="F50" s="138" t="s">
        <v>359</v>
      </c>
      <c r="G50" s="138"/>
      <c r="H50" s="138"/>
      <c r="I50" s="138"/>
      <c r="J50" s="138"/>
    </row>
    <row r="51" spans="4:10" ht="12.75">
      <c r="D51" s="99" t="s">
        <v>136</v>
      </c>
      <c r="E51" s="100"/>
      <c r="F51" s="138" t="s">
        <v>360</v>
      </c>
      <c r="G51" s="138"/>
      <c r="H51" s="138"/>
      <c r="I51" s="138"/>
      <c r="J51" s="138"/>
    </row>
    <row r="52" spans="4:10" ht="12.75">
      <c r="D52" s="99" t="s">
        <v>139</v>
      </c>
      <c r="E52" s="67" t="s">
        <v>543</v>
      </c>
      <c r="F52" s="101" t="s">
        <v>273</v>
      </c>
      <c r="G52" s="99" t="s">
        <v>4</v>
      </c>
      <c r="H52" s="35">
        <v>2</v>
      </c>
      <c r="I52" s="94"/>
      <c r="J52" s="91">
        <f aca="true" t="shared" si="2" ref="J52:J61">ROUND(H52*I52,2)</f>
        <v>0</v>
      </c>
    </row>
    <row r="53" spans="4:10" ht="22.5">
      <c r="D53" s="99" t="s">
        <v>140</v>
      </c>
      <c r="E53" s="67" t="s">
        <v>543</v>
      </c>
      <c r="F53" s="101" t="s">
        <v>361</v>
      </c>
      <c r="G53" s="99" t="s">
        <v>8</v>
      </c>
      <c r="H53" s="35">
        <v>24.3</v>
      </c>
      <c r="I53" s="94"/>
      <c r="J53" s="91">
        <f t="shared" si="2"/>
        <v>0</v>
      </c>
    </row>
    <row r="54" spans="4:10" ht="22.5">
      <c r="D54" s="99" t="s">
        <v>362</v>
      </c>
      <c r="E54" s="67" t="s">
        <v>543</v>
      </c>
      <c r="F54" s="101" t="s">
        <v>277</v>
      </c>
      <c r="G54" s="99" t="s">
        <v>8</v>
      </c>
      <c r="H54" s="35">
        <v>16.2</v>
      </c>
      <c r="I54" s="94"/>
      <c r="J54" s="91">
        <f t="shared" si="2"/>
        <v>0</v>
      </c>
    </row>
    <row r="55" spans="4:10" ht="22.5">
      <c r="D55" s="99" t="s">
        <v>363</v>
      </c>
      <c r="E55" s="67" t="s">
        <v>543</v>
      </c>
      <c r="F55" s="101" t="s">
        <v>364</v>
      </c>
      <c r="G55" s="99" t="s">
        <v>25</v>
      </c>
      <c r="H55" s="35">
        <v>2</v>
      </c>
      <c r="I55" s="94"/>
      <c r="J55" s="91">
        <f t="shared" si="2"/>
        <v>0</v>
      </c>
    </row>
    <row r="56" spans="4:10" ht="22.5">
      <c r="D56" s="99" t="s">
        <v>365</v>
      </c>
      <c r="E56" s="67" t="s">
        <v>543</v>
      </c>
      <c r="F56" s="101" t="s">
        <v>366</v>
      </c>
      <c r="G56" s="99" t="s">
        <v>25</v>
      </c>
      <c r="H56" s="35">
        <v>2</v>
      </c>
      <c r="I56" s="94"/>
      <c r="J56" s="91">
        <f t="shared" si="2"/>
        <v>0</v>
      </c>
    </row>
    <row r="57" spans="4:10" ht="22.5">
      <c r="D57" s="99" t="s">
        <v>367</v>
      </c>
      <c r="E57" s="67" t="s">
        <v>543</v>
      </c>
      <c r="F57" s="101" t="s">
        <v>368</v>
      </c>
      <c r="G57" s="99" t="s">
        <v>7</v>
      </c>
      <c r="H57" s="35">
        <v>11.3</v>
      </c>
      <c r="I57" s="94"/>
      <c r="J57" s="91">
        <f t="shared" si="2"/>
        <v>0</v>
      </c>
    </row>
    <row r="58" spans="4:10" ht="12.75">
      <c r="D58" s="99" t="s">
        <v>369</v>
      </c>
      <c r="E58" s="67" t="s">
        <v>543</v>
      </c>
      <c r="F58" s="101" t="s">
        <v>370</v>
      </c>
      <c r="G58" s="99" t="s">
        <v>6</v>
      </c>
      <c r="H58" s="35">
        <v>16</v>
      </c>
      <c r="I58" s="94"/>
      <c r="J58" s="91">
        <f t="shared" si="2"/>
        <v>0</v>
      </c>
    </row>
    <row r="59" spans="4:10" ht="22.5">
      <c r="D59" s="99" t="s">
        <v>371</v>
      </c>
      <c r="E59" s="67" t="s">
        <v>543</v>
      </c>
      <c r="F59" s="101" t="s">
        <v>372</v>
      </c>
      <c r="G59" s="99" t="s">
        <v>8</v>
      </c>
      <c r="H59" s="35">
        <v>16.2</v>
      </c>
      <c r="I59" s="94"/>
      <c r="J59" s="91">
        <f t="shared" si="2"/>
        <v>0</v>
      </c>
    </row>
    <row r="60" spans="4:10" ht="22.5">
      <c r="D60" s="99" t="s">
        <v>373</v>
      </c>
      <c r="E60" s="67" t="s">
        <v>543</v>
      </c>
      <c r="F60" s="101" t="s">
        <v>284</v>
      </c>
      <c r="G60" s="99" t="s">
        <v>8</v>
      </c>
      <c r="H60" s="35">
        <v>24.3</v>
      </c>
      <c r="I60" s="94"/>
      <c r="J60" s="91">
        <f t="shared" si="2"/>
        <v>0</v>
      </c>
    </row>
    <row r="61" spans="1:10" ht="22.5">
      <c r="A61" s="18"/>
      <c r="B61" s="18"/>
      <c r="C61" s="18"/>
      <c r="D61" s="99" t="s">
        <v>374</v>
      </c>
      <c r="E61" s="67" t="s">
        <v>543</v>
      </c>
      <c r="F61" s="101" t="s">
        <v>292</v>
      </c>
      <c r="G61" s="99" t="s">
        <v>8</v>
      </c>
      <c r="H61" s="35">
        <v>40.5</v>
      </c>
      <c r="I61" s="94"/>
      <c r="J61" s="91">
        <f t="shared" si="2"/>
        <v>0</v>
      </c>
    </row>
    <row r="62" spans="4:10" ht="12.75">
      <c r="D62" s="99"/>
      <c r="E62" s="100"/>
      <c r="F62" s="138" t="s">
        <v>375</v>
      </c>
      <c r="G62" s="138"/>
      <c r="H62" s="138"/>
      <c r="I62" s="138"/>
      <c r="J62" s="42">
        <f>CEILING(SUM(J52:J61),0.01)</f>
        <v>0</v>
      </c>
    </row>
    <row r="63" spans="4:10" ht="12.75">
      <c r="D63" s="99" t="s">
        <v>376</v>
      </c>
      <c r="E63" s="100"/>
      <c r="F63" s="138" t="s">
        <v>377</v>
      </c>
      <c r="G63" s="138"/>
      <c r="H63" s="138"/>
      <c r="I63" s="138"/>
      <c r="J63" s="138"/>
    </row>
    <row r="64" spans="4:10" ht="12.75">
      <c r="D64" s="99" t="s">
        <v>144</v>
      </c>
      <c r="E64" s="67" t="s">
        <v>543</v>
      </c>
      <c r="F64" s="101" t="s">
        <v>273</v>
      </c>
      <c r="G64" s="99" t="s">
        <v>4</v>
      </c>
      <c r="H64" s="35">
        <v>2</v>
      </c>
      <c r="I64" s="94"/>
      <c r="J64" s="91">
        <f aca="true" t="shared" si="3" ref="J64:J71">ROUND(H64*I64,2)</f>
        <v>0</v>
      </c>
    </row>
    <row r="65" spans="4:10" ht="22.5">
      <c r="D65" s="99" t="s">
        <v>145</v>
      </c>
      <c r="E65" s="67" t="s">
        <v>543</v>
      </c>
      <c r="F65" s="101" t="s">
        <v>361</v>
      </c>
      <c r="G65" s="99" t="s">
        <v>8</v>
      </c>
      <c r="H65" s="35">
        <v>6.3</v>
      </c>
      <c r="I65" s="94"/>
      <c r="J65" s="91">
        <f t="shared" si="3"/>
        <v>0</v>
      </c>
    </row>
    <row r="66" spans="4:10" ht="22.5">
      <c r="D66" s="99" t="s">
        <v>146</v>
      </c>
      <c r="E66" s="67" t="s">
        <v>543</v>
      </c>
      <c r="F66" s="101" t="s">
        <v>277</v>
      </c>
      <c r="G66" s="99" t="s">
        <v>8</v>
      </c>
      <c r="H66" s="35">
        <v>4.2</v>
      </c>
      <c r="I66" s="94"/>
      <c r="J66" s="91">
        <f t="shared" si="3"/>
        <v>0</v>
      </c>
    </row>
    <row r="67" spans="4:10" ht="22.5">
      <c r="D67" s="99" t="s">
        <v>378</v>
      </c>
      <c r="E67" s="67" t="s">
        <v>543</v>
      </c>
      <c r="F67" s="101" t="s">
        <v>379</v>
      </c>
      <c r="G67" s="99" t="s">
        <v>7</v>
      </c>
      <c r="H67" s="35">
        <v>1.05</v>
      </c>
      <c r="I67" s="94"/>
      <c r="J67" s="91">
        <f t="shared" si="3"/>
        <v>0</v>
      </c>
    </row>
    <row r="68" spans="4:10" ht="12.75">
      <c r="D68" s="99" t="s">
        <v>380</v>
      </c>
      <c r="E68" s="67" t="s">
        <v>543</v>
      </c>
      <c r="F68" s="101" t="s">
        <v>381</v>
      </c>
      <c r="G68" s="99" t="s">
        <v>6</v>
      </c>
      <c r="H68" s="35">
        <v>5</v>
      </c>
      <c r="I68" s="94"/>
      <c r="J68" s="91">
        <f t="shared" si="3"/>
        <v>0</v>
      </c>
    </row>
    <row r="69" spans="4:10" ht="22.5">
      <c r="D69" s="99" t="s">
        <v>382</v>
      </c>
      <c r="E69" s="67" t="s">
        <v>543</v>
      </c>
      <c r="F69" s="101" t="s">
        <v>372</v>
      </c>
      <c r="G69" s="99" t="s">
        <v>8</v>
      </c>
      <c r="H69" s="35">
        <v>4.2</v>
      </c>
      <c r="I69" s="94"/>
      <c r="J69" s="91">
        <f t="shared" si="3"/>
        <v>0</v>
      </c>
    </row>
    <row r="70" spans="4:10" ht="22.5">
      <c r="D70" s="99" t="s">
        <v>383</v>
      </c>
      <c r="E70" s="67" t="s">
        <v>543</v>
      </c>
      <c r="F70" s="101" t="s">
        <v>284</v>
      </c>
      <c r="G70" s="99" t="s">
        <v>8</v>
      </c>
      <c r="H70" s="35">
        <v>6.3</v>
      </c>
      <c r="I70" s="94"/>
      <c r="J70" s="91">
        <f t="shared" si="3"/>
        <v>0</v>
      </c>
    </row>
    <row r="71" spans="4:10" ht="22.5">
      <c r="D71" s="99" t="s">
        <v>384</v>
      </c>
      <c r="E71" s="67" t="s">
        <v>543</v>
      </c>
      <c r="F71" s="101" t="s">
        <v>292</v>
      </c>
      <c r="G71" s="99" t="s">
        <v>8</v>
      </c>
      <c r="H71" s="35">
        <v>10.5</v>
      </c>
      <c r="I71" s="94"/>
      <c r="J71" s="91">
        <f t="shared" si="3"/>
        <v>0</v>
      </c>
    </row>
    <row r="72" spans="4:10" ht="12.75">
      <c r="D72" s="99"/>
      <c r="E72" s="100"/>
      <c r="F72" s="138" t="s">
        <v>385</v>
      </c>
      <c r="G72" s="138"/>
      <c r="H72" s="138"/>
      <c r="I72" s="138"/>
      <c r="J72" s="42">
        <f>CEILING(SUM(J64:J71),0.01)</f>
        <v>0</v>
      </c>
    </row>
    <row r="73" spans="4:10" ht="12.75">
      <c r="D73" s="99" t="s">
        <v>147</v>
      </c>
      <c r="E73" s="100"/>
      <c r="F73" s="138" t="s">
        <v>386</v>
      </c>
      <c r="G73" s="138"/>
      <c r="H73" s="138"/>
      <c r="I73" s="138"/>
      <c r="J73" s="138"/>
    </row>
    <row r="74" spans="4:10" ht="12.75">
      <c r="D74" s="99" t="s">
        <v>150</v>
      </c>
      <c r="E74" s="67" t="s">
        <v>543</v>
      </c>
      <c r="F74" s="101" t="s">
        <v>273</v>
      </c>
      <c r="G74" s="99" t="s">
        <v>4</v>
      </c>
      <c r="H74" s="35">
        <v>2</v>
      </c>
      <c r="I74" s="94"/>
      <c r="J74" s="91">
        <f aca="true" t="shared" si="4" ref="J74:J81">ROUND(H74*I74,2)</f>
        <v>0</v>
      </c>
    </row>
    <row r="75" spans="4:10" ht="22.5">
      <c r="D75" s="99" t="s">
        <v>387</v>
      </c>
      <c r="E75" s="67" t="s">
        <v>543</v>
      </c>
      <c r="F75" s="101" t="s">
        <v>361</v>
      </c>
      <c r="G75" s="99" t="s">
        <v>8</v>
      </c>
      <c r="H75" s="35">
        <v>5.4</v>
      </c>
      <c r="I75" s="94"/>
      <c r="J75" s="91">
        <f t="shared" si="4"/>
        <v>0</v>
      </c>
    </row>
    <row r="76" spans="4:10" ht="22.5">
      <c r="D76" s="99" t="s">
        <v>388</v>
      </c>
      <c r="E76" s="67" t="s">
        <v>543</v>
      </c>
      <c r="F76" s="101" t="s">
        <v>277</v>
      </c>
      <c r="G76" s="99" t="s">
        <v>8</v>
      </c>
      <c r="H76" s="35">
        <v>3.6</v>
      </c>
      <c r="I76" s="94"/>
      <c r="J76" s="91">
        <f t="shared" si="4"/>
        <v>0</v>
      </c>
    </row>
    <row r="77" spans="4:10" ht="22.5">
      <c r="D77" s="99" t="s">
        <v>389</v>
      </c>
      <c r="E77" s="67" t="s">
        <v>543</v>
      </c>
      <c r="F77" s="101" t="s">
        <v>379</v>
      </c>
      <c r="G77" s="99" t="s">
        <v>7</v>
      </c>
      <c r="H77" s="35">
        <v>0.4</v>
      </c>
      <c r="I77" s="94"/>
      <c r="J77" s="91">
        <f t="shared" si="4"/>
        <v>0</v>
      </c>
    </row>
    <row r="78" spans="4:10" ht="12.75">
      <c r="D78" s="99" t="s">
        <v>390</v>
      </c>
      <c r="E78" s="67" t="s">
        <v>543</v>
      </c>
      <c r="F78" s="101" t="s">
        <v>381</v>
      </c>
      <c r="G78" s="99" t="s">
        <v>6</v>
      </c>
      <c r="H78" s="35">
        <v>4</v>
      </c>
      <c r="I78" s="94"/>
      <c r="J78" s="91">
        <f t="shared" si="4"/>
        <v>0</v>
      </c>
    </row>
    <row r="79" spans="1:10" ht="22.5">
      <c r="A79" s="18"/>
      <c r="B79" s="18"/>
      <c r="C79" s="18"/>
      <c r="D79" s="99" t="s">
        <v>391</v>
      </c>
      <c r="E79" s="67" t="s">
        <v>543</v>
      </c>
      <c r="F79" s="101" t="s">
        <v>372</v>
      </c>
      <c r="G79" s="99" t="s">
        <v>8</v>
      </c>
      <c r="H79" s="35">
        <v>3.6</v>
      </c>
      <c r="I79" s="94"/>
      <c r="J79" s="91">
        <f t="shared" si="4"/>
        <v>0</v>
      </c>
    </row>
    <row r="80" spans="4:10" ht="22.5">
      <c r="D80" s="99" t="s">
        <v>392</v>
      </c>
      <c r="E80" s="67" t="s">
        <v>543</v>
      </c>
      <c r="F80" s="101" t="s">
        <v>284</v>
      </c>
      <c r="G80" s="99" t="s">
        <v>8</v>
      </c>
      <c r="H80" s="35">
        <v>5.4</v>
      </c>
      <c r="I80" s="94"/>
      <c r="J80" s="91">
        <f t="shared" si="4"/>
        <v>0</v>
      </c>
    </row>
    <row r="81" spans="4:10" ht="22.5">
      <c r="D81" s="99" t="s">
        <v>393</v>
      </c>
      <c r="E81" s="67" t="s">
        <v>543</v>
      </c>
      <c r="F81" s="101" t="s">
        <v>292</v>
      </c>
      <c r="G81" s="99" t="s">
        <v>8</v>
      </c>
      <c r="H81" s="35">
        <v>9</v>
      </c>
      <c r="I81" s="94"/>
      <c r="J81" s="91">
        <f t="shared" si="4"/>
        <v>0</v>
      </c>
    </row>
    <row r="82" spans="4:10" ht="12.75">
      <c r="D82" s="104"/>
      <c r="E82" s="100"/>
      <c r="F82" s="138" t="s">
        <v>394</v>
      </c>
      <c r="G82" s="138"/>
      <c r="H82" s="138"/>
      <c r="I82" s="138"/>
      <c r="J82" s="7">
        <f>CEILING(SUM(J74:J81),0.01)</f>
        <v>0</v>
      </c>
    </row>
    <row r="83" spans="4:10" ht="12.75">
      <c r="D83" s="104"/>
      <c r="E83" s="100"/>
      <c r="F83" s="138" t="s">
        <v>395</v>
      </c>
      <c r="G83" s="138"/>
      <c r="H83" s="138"/>
      <c r="I83" s="138"/>
      <c r="J83" s="7">
        <f>CEILING(SUM(J62,J72,J82),0.01)</f>
        <v>0</v>
      </c>
    </row>
    <row r="84" spans="4:10" ht="12.75">
      <c r="D84" s="152" t="s">
        <v>267</v>
      </c>
      <c r="E84" s="152"/>
      <c r="F84" s="152"/>
      <c r="G84" s="152"/>
      <c r="H84" s="152"/>
      <c r="I84" s="152"/>
      <c r="J84" s="6">
        <f>SUM(J23,J44,J49,J62,J72,J82)</f>
        <v>0</v>
      </c>
    </row>
  </sheetData>
  <sheetProtection/>
  <mergeCells count="18">
    <mergeCell ref="F73:J73"/>
    <mergeCell ref="F50:J50"/>
    <mergeCell ref="F45:I45"/>
    <mergeCell ref="F44:I44"/>
    <mergeCell ref="F23:I23"/>
    <mergeCell ref="F62:I62"/>
    <mergeCell ref="F72:I72"/>
    <mergeCell ref="F63:J63"/>
    <mergeCell ref="D1:J1"/>
    <mergeCell ref="D2:J2"/>
    <mergeCell ref="D84:I84"/>
    <mergeCell ref="F5:J5"/>
    <mergeCell ref="F6:J6"/>
    <mergeCell ref="F24:J24"/>
    <mergeCell ref="F46:J46"/>
    <mergeCell ref="F51:J51"/>
    <mergeCell ref="F83:I83"/>
    <mergeCell ref="F82:I82"/>
  </mergeCells>
  <printOptions horizontalCentered="1"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H6"/>
  <sheetViews>
    <sheetView zoomScalePageLayoutView="0" workbookViewId="0" topLeftCell="A1">
      <selection activeCell="E17" sqref="E17"/>
    </sheetView>
  </sheetViews>
  <sheetFormatPr defaultColWidth="8.796875" defaultRowHeight="14.25"/>
  <cols>
    <col min="4" max="4" width="30.69921875" style="0" customWidth="1"/>
    <col min="8" max="8" width="18.59765625" style="0" customWidth="1"/>
  </cols>
  <sheetData>
    <row r="1" spans="2:8" ht="73.5" customHeight="1">
      <c r="B1" s="150" t="s">
        <v>553</v>
      </c>
      <c r="C1" s="150"/>
      <c r="D1" s="150"/>
      <c r="E1" s="150"/>
      <c r="F1" s="150"/>
      <c r="G1" s="150"/>
      <c r="H1" s="150"/>
    </row>
    <row r="2" spans="2:8" ht="45" customHeight="1">
      <c r="B2" s="151" t="s">
        <v>355</v>
      </c>
      <c r="C2" s="151"/>
      <c r="D2" s="151"/>
      <c r="E2" s="151"/>
      <c r="F2" s="151"/>
      <c r="G2" s="151"/>
      <c r="H2" s="151"/>
    </row>
    <row r="3" spans="2:8" ht="15" thickBot="1">
      <c r="B3" s="119"/>
      <c r="C3" s="119"/>
      <c r="D3" s="120"/>
      <c r="E3" s="121"/>
      <c r="F3" s="119"/>
      <c r="G3" s="121"/>
      <c r="H3" s="122"/>
    </row>
    <row r="4" spans="2:8" ht="14.25">
      <c r="B4" s="123" t="s">
        <v>0</v>
      </c>
      <c r="C4" s="124" t="s">
        <v>268</v>
      </c>
      <c r="D4" s="124" t="s">
        <v>1</v>
      </c>
      <c r="E4" s="124" t="s">
        <v>23</v>
      </c>
      <c r="F4" s="124" t="s">
        <v>2</v>
      </c>
      <c r="G4" s="124" t="s">
        <v>27</v>
      </c>
      <c r="H4" s="125" t="s">
        <v>79</v>
      </c>
    </row>
    <row r="5" spans="2:8" ht="22.5">
      <c r="B5" s="126">
        <v>1</v>
      </c>
      <c r="C5" s="67" t="s">
        <v>554</v>
      </c>
      <c r="D5" s="101" t="s">
        <v>555</v>
      </c>
      <c r="E5" s="99" t="s">
        <v>556</v>
      </c>
      <c r="F5" s="35">
        <v>1</v>
      </c>
      <c r="G5" s="94"/>
      <c r="H5" s="127">
        <f>ROUND(F5*G5,2)</f>
        <v>0</v>
      </c>
    </row>
    <row r="6" spans="2:8" ht="15" thickBot="1">
      <c r="B6" s="153" t="s">
        <v>267</v>
      </c>
      <c r="C6" s="154"/>
      <c r="D6" s="154"/>
      <c r="E6" s="154"/>
      <c r="F6" s="154"/>
      <c r="G6" s="154"/>
      <c r="H6" s="128">
        <f>H5</f>
        <v>0</v>
      </c>
    </row>
  </sheetData>
  <sheetProtection/>
  <mergeCells count="3">
    <mergeCell ref="B1:H1"/>
    <mergeCell ref="B2:H2"/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 siemens</dc:creator>
  <cp:keywords/>
  <dc:description/>
  <cp:lastModifiedBy>jerzy_misiolek</cp:lastModifiedBy>
  <cp:lastPrinted>2020-02-21T13:41:47Z</cp:lastPrinted>
  <dcterms:created xsi:type="dcterms:W3CDTF">2012-05-21T10:14:02Z</dcterms:created>
  <dcterms:modified xsi:type="dcterms:W3CDTF">2020-03-26T11:18:12Z</dcterms:modified>
  <cp:category/>
  <cp:version/>
  <cp:contentType/>
  <cp:contentStatus/>
</cp:coreProperties>
</file>